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2016" sheetId="1" r:id="rId1"/>
    <sheet name="2015" sheetId="2" r:id="rId2"/>
  </sheets>
  <definedNames>
    <definedName name="_xlnm.Print_Titles" localSheetId="1">'2015'!$5:$6</definedName>
    <definedName name="_xlnm.Print_Titles" localSheetId="0">'2016'!$5:$6</definedName>
  </definedNames>
  <calcPr fullCalcOnLoad="1"/>
</workbook>
</file>

<file path=xl/sharedStrings.xml><?xml version="1.0" encoding="utf-8"?>
<sst xmlns="http://schemas.openxmlformats.org/spreadsheetml/2006/main" count="136" uniqueCount="69">
  <si>
    <t>0 10</t>
  </si>
  <si>
    <t>0 13</t>
  </si>
  <si>
    <t>0 15</t>
  </si>
  <si>
    <t>0 16</t>
  </si>
  <si>
    <t>0 18</t>
  </si>
  <si>
    <t>0 19</t>
  </si>
  <si>
    <t>0 11</t>
  </si>
  <si>
    <t>Տնտեսական գույք</t>
  </si>
  <si>
    <t>Հիմնարկի  անվանումը</t>
  </si>
  <si>
    <t>ԸՆԴԱՄԵՆԸ</t>
  </si>
  <si>
    <t>«Աբովյանի թիվ  9 մանկապարտեզ» համայնքային ոչ առևտրային կազմակերպություն</t>
  </si>
  <si>
    <t>«Աբովյանի շախմատի դպրոց»    ուսումնական հաստատություն համայնքային ոչ առևտրային կազմակերպություն</t>
  </si>
  <si>
    <t>«Աբովյանի քաղաքային  տնտեսություն»  համայնքային ոչ առևտրային կազմակերպություն</t>
  </si>
  <si>
    <t>(հազար դրամ)</t>
  </si>
  <si>
    <t>Շենքեր</t>
  </si>
  <si>
    <t>Շինություն</t>
  </si>
  <si>
    <t>Տրանս
պորտ
միջոց</t>
  </si>
  <si>
    <t>Գործիքներ  տնտ գույք</t>
  </si>
  <si>
    <t>Գրադարա նային ֆոնդ</t>
  </si>
  <si>
    <t>Այլ  հիմնական միջոցներ</t>
  </si>
  <si>
    <t>Ընդամենը հիմնական միջոցներ</t>
  </si>
  <si>
    <t>Հավելված</t>
  </si>
  <si>
    <t>h/h</t>
  </si>
  <si>
    <t>ԳԼԽԱՎՈՐ ՀԱՇՎԱՊԱՀ`</t>
  </si>
  <si>
    <t>Բ. ԱՆՏՈՆՅԱՆ</t>
  </si>
  <si>
    <t>«Աբովյանի  համայնքային գրադարան» մշակութային հաստատություն համայնքային ոչ առևտրային կազմակերպություն</t>
  </si>
  <si>
    <t>Նախադպրոցական հիմնարկներ</t>
  </si>
  <si>
    <t xml:space="preserve">Արտադպրոցական  հիմնարկներ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</si>
  <si>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</si>
  <si>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</si>
  <si>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</si>
  <si>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</si>
  <si>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</si>
  <si>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</si>
  <si>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</si>
  <si>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</si>
  <si>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</si>
  <si>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</si>
  <si>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</si>
  <si>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</si>
  <si>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</si>
  <si>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</si>
  <si>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 xml:space="preserve"> </t>
  </si>
  <si>
    <t>Մ. ԳՈՒԼՈՅԱՆ</t>
  </si>
  <si>
    <t>«Աբովյանի թատրոն» համայնքային ոչ առևտրային կազմակերպություն</t>
  </si>
  <si>
    <t>4</t>
  </si>
  <si>
    <t>5</t>
  </si>
  <si>
    <t>6</t>
  </si>
  <si>
    <t>7</t>
  </si>
  <si>
    <t>Համակարգչային տեխնիկա</t>
  </si>
  <si>
    <t xml:space="preserve">ԱԲՈՎՅԱՆ  ՀԱՄԱՅՆՔԻ ՍԵՓԱԿԱՆՈՒԹՅՈՒՆ  ՀԱՆԴԻՍԱՑՈՂ ԳՈՒՅՔԻ  
2015 ԹՎԱԿԱՆԻ ԳՈՒՅՔԱԳՐՄԱՆ   ԱՐԴՅՈՒՆՔՆԵՐԸ      </t>
  </si>
  <si>
    <t>Աբովյանի  համայնքապետարան</t>
  </si>
  <si>
    <t>«Աբովյանի N   3 մանկապարտեզ» համայնքային ոչ առևտրային կազմակերպություն</t>
  </si>
  <si>
    <t>«Աբովյանի N  6 մանկապարտեզ» համայնքային ոչ առևտրային կազմակերպություն</t>
  </si>
  <si>
    <t>«Աբովյանի N  10 մանկապարտեզ» համայնքային ոչ առևտրային կազմակերպություն</t>
  </si>
  <si>
    <t>«Աբովյանի N  12 մանկապարտեզ» համայնքային ոչ առևտրային կազմակերպություն</t>
  </si>
  <si>
    <t>«Աբովյանի Զարեհ  Սահակյանցի անվան երաժշտական դպրոց»    արտադպրոցական կրթադաստիարակչական ուսումնական հաստատություն համայնքային ոչ առևտրային կազմակերպություն</t>
  </si>
  <si>
    <t>«Աբովյանի գեղարվեստի դպրոց» արտադպրոցական կրթադաստիարակչական  ուսումնական հաստատություն համայնքային ոչ առևտրային կազմակերպություն</t>
  </si>
  <si>
    <t xml:space="preserve">«Գագիկ Ծառուկյանի անվան  Աբովյանի սպորտի և մշակույթի համալիր կենտրոն» համայնքային ոչ առևտրային կազմակերպություն </t>
  </si>
  <si>
    <t>«Աբովյանի  երեխաների աջակցության  կենտրոն»   համայնքային ոչ առևտրային կազմակերպություն</t>
  </si>
  <si>
    <t>«Աբովյանի համայնքային  կոմունալ տնտեսություն»   համայնքային ոչ առևտրային կազմակերպություն</t>
  </si>
  <si>
    <t xml:space="preserve">ՖԻՆԱՆՍԱՏՆՏԵՍԱԳԻՏԱԿԱՆ ԲԱԺՆԻ ՊԵՏ՝ </t>
  </si>
  <si>
    <t>«Աբովյանի N  4 մանկապարտեզ»  համայնքային ոչ առևտրային կազմակերպություն</t>
  </si>
  <si>
    <t>«Աբովյանի N 2 մանկապարտեզ»   համայնքային ոչ առևտրային կազմակերպություն</t>
  </si>
  <si>
    <t>«Աբովյանի N  5 մանկապարտեզ»  համայնքային ոչ առևտրային կազմակերպություն</t>
  </si>
  <si>
    <t>«Աբովյանի N  7 մանկապարտեզ»  համայնքային ոչ առևտրային կազմակերպություն</t>
  </si>
  <si>
    <t xml:space="preserve">Աբովյան  համայնքի   ավագանու  
2016 թվականի ապրիլի 14-ի
N   58-Ա  որոշման </t>
  </si>
  <si>
    <t xml:space="preserve">ԱԲՈՎՅԱՆ  ՀԱՄԱՅՆՔԻ ՍԵՓԱԿԱՆՈՒԹՅՈՒՆ  ՀԱՆԴԻՍԱՑՈՂ ԳՈՒՅՔԻ  
2016 ԹՎԱԿԱՆԻ ԳՈՒՅՔԱԳՐՄԱՆ   ԱՐԴՅՈՒՆՔՆԵՐԸ      </t>
  </si>
  <si>
    <t xml:space="preserve">Աբովյան  համայնքի   ավագանու  
2017 թվականի ապրիլի        -ի
N        -Ա  որոշման 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</si>
</sst>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0"/>
    <numFmt numFmtId="188" formatCode="0.00000"/>
    <numFmt numFmtId="189" formatCode="#,##0\ &quot; &quot;;\-#,##0\ &quot; &quot;"/>
    <numFmt numFmtId="190" formatCode="#,##0\ &quot; &quot;;[Red]\-#,##0\ &quot; &quot;"/>
    <numFmt numFmtId="191" formatCode="#,##0.00\ &quot; &quot;;\-#,##0.00\ &quot; &quot;"/>
    <numFmt numFmtId="192" formatCode="#,##0.00\ &quot; &quot;;[Red]\-#,##0.00\ &quot; &quot;"/>
    <numFmt numFmtId="193" formatCode="_-* #,##0\ &quot; &quot;_-;\-* #,##0\ &quot; &quot;_-;_-* &quot;-&quot;\ &quot; &quot;_-;_-@_-"/>
    <numFmt numFmtId="194" formatCode="_-* #,##0\ _ _-;\-* #,##0\ _ _-;_-* &quot;-&quot;\ _ _-;_-@_-"/>
    <numFmt numFmtId="195" formatCode="_-* #,##0.00\ &quot; &quot;_-;\-* #,##0.00\ &quot; &quot;_-;_-* &quot;-&quot;??\ &quot; &quot;_-;_-@_-"/>
    <numFmt numFmtId="196" formatCode="_-* #,##0.00\ _ _-;\-* #,##0.00\ _ _-;_-* &quot;-&quot;??\ _ _-;_-@_-"/>
    <numFmt numFmtId="197" formatCode="#,##0&quot;?.&quot;;\-#,##0&quot;?.&quot;"/>
    <numFmt numFmtId="198" formatCode="#,##0&quot;?.&quot;;[Red]\-#,##0&quot;?.&quot;"/>
    <numFmt numFmtId="199" formatCode="#,##0.00&quot;?.&quot;;\-#,##0.00&quot;?.&quot;"/>
    <numFmt numFmtId="200" formatCode="#,##0.00&quot;?.&quot;;[Red]\-#,##0.00&quot;?.&quot;"/>
    <numFmt numFmtId="201" formatCode="_-* #,##0&quot;?.&quot;_-;\-* #,##0&quot;?.&quot;_-;_-* &quot;-&quot;&quot;?.&quot;_-;_-@_-"/>
    <numFmt numFmtId="202" formatCode="_-* #,##0_?_._-;\-* #,##0_?_._-;_-* &quot;-&quot;_?_._-;_-@_-"/>
    <numFmt numFmtId="203" formatCode="_-* #,##0.00&quot;?.&quot;_-;\-* #,##0.00&quot;?.&quot;_-;_-* &quot;-&quot;??&quot;?.&quot;_-;_-@_-"/>
    <numFmt numFmtId="204" formatCode="_-* #,##0.00_?_._-;\-* #,##0.00_?_._-;_-* &quot;-&quot;??_?_._-;_-@_-"/>
    <numFmt numFmtId="205" formatCode="&quot;öS&quot;\ #,##0;\-&quot;öS&quot;\ #,##0"/>
    <numFmt numFmtId="206" formatCode="&quot;öS&quot;\ #,##0;[Red]\-&quot;öS&quot;\ #,##0"/>
    <numFmt numFmtId="207" formatCode="&quot;öS&quot;\ #,##0.00;\-&quot;öS&quot;\ #,##0.00"/>
    <numFmt numFmtId="208" formatCode="&quot;öS&quot;\ #,##0.00;[Red]\-&quot;öS&quot;\ #,##0.00"/>
    <numFmt numFmtId="209" formatCode="_-&quot;öS&quot;\ * #,##0_-;\-&quot;öS&quot;\ * #,##0_-;_-&quot;öS&quot;\ * &quot;-&quot;_-;_-@_-"/>
    <numFmt numFmtId="210" formatCode="_-&quot;öS&quot;\ * #,##0.00_-;\-&quot;öS&quot;\ * #,##0.00_-;_-&quot;öS&quot;\ * &quot;-&quot;??_-;_-@_-"/>
    <numFmt numFmtId="211" formatCode="0.0000000"/>
    <numFmt numFmtId="212" formatCode="#,##0.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0"/>
      <name val="Times LatArm"/>
      <family val="0"/>
    </font>
    <font>
      <b/>
      <sz val="10"/>
      <name val="Times LatArm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GHEA Grapalat"/>
      <family val="3"/>
    </font>
    <font>
      <b/>
      <sz val="10"/>
      <color indexed="63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52" applyFont="1" applyAlignment="1">
      <alignment horizontal="center" vertical="center" wrapText="1"/>
      <protection/>
    </xf>
    <xf numFmtId="0" fontId="3" fillId="0" borderId="10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0" xfId="52" applyFont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7" fillId="0" borderId="0" xfId="52" applyFont="1" applyAlignment="1">
      <alignment horizontal="left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0" xfId="52" applyFont="1" applyAlignment="1">
      <alignment horizontal="left" vertical="center" wrapText="1"/>
      <protection/>
    </xf>
    <xf numFmtId="184" fontId="5" fillId="0" borderId="10" xfId="52" applyNumberFormat="1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center" wrapText="1"/>
      <protection/>
    </xf>
    <xf numFmtId="49" fontId="3" fillId="0" borderId="10" xfId="52" applyNumberFormat="1" applyFont="1" applyBorder="1" applyAlignment="1">
      <alignment horizontal="left" vertical="center" wrapText="1"/>
      <protection/>
    </xf>
    <xf numFmtId="49" fontId="5" fillId="0" borderId="10" xfId="52" applyNumberFormat="1" applyFont="1" applyBorder="1" applyAlignment="1">
      <alignment horizontal="left" vertical="center" wrapText="1"/>
      <protection/>
    </xf>
    <xf numFmtId="0" fontId="3" fillId="0" borderId="0" xfId="52" applyFont="1" applyAlignment="1">
      <alignment vertical="center" wrapText="1"/>
      <protection/>
    </xf>
    <xf numFmtId="1" fontId="9" fillId="0" borderId="0" xfId="51" applyNumberFormat="1" applyFont="1">
      <alignment/>
      <protection/>
    </xf>
    <xf numFmtId="212" fontId="5" fillId="24" borderId="10" xfId="52" applyNumberFormat="1" applyFont="1" applyFill="1" applyBorder="1" applyAlignment="1">
      <alignment horizontal="center" vertical="center" wrapText="1"/>
      <protection/>
    </xf>
    <xf numFmtId="212" fontId="5" fillId="0" borderId="10" xfId="52" applyNumberFormat="1" applyFont="1" applyBorder="1" applyAlignment="1">
      <alignment horizontal="center" vertical="center" wrapText="1"/>
      <protection/>
    </xf>
    <xf numFmtId="212" fontId="3" fillId="0" borderId="10" xfId="52" applyNumberFormat="1" applyFont="1" applyBorder="1" applyAlignment="1">
      <alignment horizontal="center" vertical="center" wrapText="1"/>
      <protection/>
    </xf>
    <xf numFmtId="184" fontId="3" fillId="0" borderId="0" xfId="52" applyNumberFormat="1" applyFont="1" applyAlignment="1">
      <alignment horizontal="left" vertical="center" wrapText="1"/>
      <protection/>
    </xf>
    <xf numFmtId="184" fontId="5" fillId="0" borderId="0" xfId="52" applyNumberFormat="1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vertical="center" wrapText="1"/>
      <protection/>
    </xf>
    <xf numFmtId="0" fontId="7" fillId="0" borderId="0" xfId="52" applyFont="1" applyAlignment="1">
      <alignment horizontal="center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4" fillId="0" borderId="0" xfId="52" applyFont="1" applyAlignment="1">
      <alignment horizontal="center" vertical="center" wrapText="1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right" vertical="center" wrapText="1"/>
      <protection/>
    </xf>
    <xf numFmtId="212" fontId="27" fillId="0" borderId="10" xfId="52" applyNumberFormat="1" applyFont="1" applyBorder="1" applyAlignment="1">
      <alignment horizontal="center" vertical="center" wrapText="1"/>
      <protection/>
    </xf>
    <xf numFmtId="212" fontId="28" fillId="0" borderId="10" xfId="52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GRIGOR2" xfId="51"/>
    <cellStyle name="Normal_verlysytyn" xfId="52"/>
    <cellStyle name="Note" xfId="53"/>
    <cellStyle name="Output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Followed Hyperlink" xfId="61"/>
    <cellStyle name="Percen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workbookViewId="0" topLeftCell="A15">
      <selection activeCell="J26" sqref="J26"/>
    </sheetView>
  </sheetViews>
  <sheetFormatPr defaultColWidth="9.140625" defaultRowHeight="12.75"/>
  <cols>
    <col min="1" max="1" width="5.7109375" style="7" customWidth="1"/>
    <col min="2" max="2" width="41.28125" style="7" customWidth="1"/>
    <col min="3" max="3" width="12.00390625" style="8" customWidth="1"/>
    <col min="4" max="4" width="11.8515625" style="8" customWidth="1"/>
    <col min="5" max="5" width="9.57421875" style="8" customWidth="1"/>
    <col min="6" max="6" width="10.28125" style="8" customWidth="1"/>
    <col min="7" max="8" width="10.140625" style="8" customWidth="1"/>
    <col min="9" max="9" width="10.00390625" style="8" customWidth="1"/>
    <col min="10" max="10" width="12.57421875" style="8" customWidth="1"/>
    <col min="11" max="11" width="11.7109375" style="14" customWidth="1"/>
    <col min="12" max="12" width="11.00390625" style="7" hidden="1" customWidth="1"/>
    <col min="13" max="16" width="0" style="7" hidden="1" customWidth="1"/>
    <col min="17" max="20" width="9.140625" style="7" customWidth="1"/>
    <col min="21" max="21" width="17.00390625" style="7" customWidth="1"/>
    <col min="22" max="16384" width="9.140625" style="7" customWidth="1"/>
  </cols>
  <sheetData>
    <row r="1" spans="3:11" s="3" customFormat="1" ht="14.25" customHeight="1">
      <c r="C1" s="1"/>
      <c r="D1" s="1"/>
      <c r="E1" s="1"/>
      <c r="F1" s="17"/>
      <c r="G1" s="17"/>
      <c r="H1" s="17"/>
      <c r="I1" s="25" t="s">
        <v>21</v>
      </c>
      <c r="J1" s="25"/>
      <c r="K1" s="25"/>
    </row>
    <row r="2" spans="3:11" s="3" customFormat="1" ht="45.75" customHeight="1">
      <c r="C2" s="1"/>
      <c r="D2" s="1"/>
      <c r="E2" s="1"/>
      <c r="F2" s="17"/>
      <c r="G2" s="17"/>
      <c r="H2" s="17"/>
      <c r="I2" s="25" t="s">
        <v>68</v>
      </c>
      <c r="J2" s="25"/>
      <c r="K2" s="25"/>
    </row>
    <row r="3" spans="1:11" ht="37.5" customHeight="1">
      <c r="A3" s="30" t="s">
        <v>67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9:11" ht="18.75" customHeight="1">
      <c r="I4" s="32" t="s">
        <v>13</v>
      </c>
      <c r="J4" s="32"/>
      <c r="K4" s="32"/>
    </row>
    <row r="5" spans="1:12" s="10" customFormat="1" ht="47.25" customHeight="1">
      <c r="A5" s="28" t="s">
        <v>22</v>
      </c>
      <c r="B5" s="31" t="s">
        <v>8</v>
      </c>
      <c r="C5" s="13" t="s">
        <v>14</v>
      </c>
      <c r="D5" s="13" t="s">
        <v>15</v>
      </c>
      <c r="E5" s="13" t="s">
        <v>49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7</v>
      </c>
      <c r="L5" s="9"/>
    </row>
    <row r="6" spans="1:12" s="10" customFormat="1" ht="15" customHeight="1">
      <c r="A6" s="29"/>
      <c r="B6" s="31"/>
      <c r="C6" s="13" t="s">
        <v>0</v>
      </c>
      <c r="D6" s="13" t="s">
        <v>6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0</v>
      </c>
      <c r="K6" s="13" t="s">
        <v>42</v>
      </c>
      <c r="L6" s="12"/>
    </row>
    <row r="7" spans="1:25" s="5" customFormat="1" ht="27.75" customHeight="1">
      <c r="A7" s="4">
        <v>1</v>
      </c>
      <c r="B7" s="4" t="s">
        <v>51</v>
      </c>
      <c r="C7" s="19">
        <v>252048.8</v>
      </c>
      <c r="D7" s="20">
        <v>362232.4</v>
      </c>
      <c r="E7" s="20">
        <v>51315</v>
      </c>
      <c r="F7" s="20">
        <v>234224</v>
      </c>
      <c r="G7" s="20"/>
      <c r="H7" s="20">
        <v>266</v>
      </c>
      <c r="I7" s="20">
        <v>72693.6</v>
      </c>
      <c r="J7" s="20">
        <f>C7+D7+E7+F7+G7+H7+I7</f>
        <v>972779.7999999999</v>
      </c>
      <c r="K7" s="20">
        <v>19483</v>
      </c>
      <c r="L7" s="4"/>
      <c r="U7" s="5">
        <v>16527993</v>
      </c>
      <c r="Y7" s="18"/>
    </row>
    <row r="8" spans="1:21" s="5" customFormat="1" ht="27.75" customHeight="1">
      <c r="A8" s="4">
        <v>2</v>
      </c>
      <c r="B8" s="4" t="s">
        <v>26</v>
      </c>
      <c r="C8" s="19">
        <f aca="true" t="shared" si="0" ref="C8:K8">+C9+C10+C11+C12+C13+C14+C15+C16+C17</f>
        <v>868798.8</v>
      </c>
      <c r="D8" s="19">
        <f t="shared" si="0"/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27852.700000000004</v>
      </c>
      <c r="J8" s="19">
        <f t="shared" si="0"/>
        <v>896651.5000000001</v>
      </c>
      <c r="K8" s="19">
        <f t="shared" si="0"/>
        <v>30806.300000000003</v>
      </c>
      <c r="L8" s="4"/>
      <c r="U8" s="5">
        <v>345704567</v>
      </c>
    </row>
    <row r="9" spans="1:21" s="3" customFormat="1" ht="47.25" customHeight="1">
      <c r="A9" s="15" t="s">
        <v>28</v>
      </c>
      <c r="B9" s="2" t="s">
        <v>63</v>
      </c>
      <c r="C9" s="21">
        <v>57393.2</v>
      </c>
      <c r="D9" s="21"/>
      <c r="E9" s="21"/>
      <c r="F9" s="21"/>
      <c r="G9" s="21"/>
      <c r="H9" s="21"/>
      <c r="I9" s="21">
        <v>3489.9</v>
      </c>
      <c r="J9" s="20">
        <f aca="true" t="shared" si="1" ref="J9:J17">C9+D9+E9+F9+G9+H9+I9</f>
        <v>60883.1</v>
      </c>
      <c r="K9" s="21">
        <v>4422.7</v>
      </c>
      <c r="L9" s="2"/>
      <c r="O9" s="3">
        <v>708490.9</v>
      </c>
      <c r="U9" s="3">
        <f>SUM(U7:U8)</f>
        <v>362232560</v>
      </c>
    </row>
    <row r="10" spans="1:15" s="3" customFormat="1" ht="47.25" customHeight="1">
      <c r="A10" s="15" t="s">
        <v>29</v>
      </c>
      <c r="B10" s="2" t="s">
        <v>52</v>
      </c>
      <c r="C10" s="21">
        <v>45479.5</v>
      </c>
      <c r="D10" s="21"/>
      <c r="E10" s="21"/>
      <c r="F10" s="21"/>
      <c r="G10" s="21"/>
      <c r="H10" s="21"/>
      <c r="I10" s="21">
        <v>7036.3</v>
      </c>
      <c r="J10" s="20">
        <f t="shared" si="1"/>
        <v>52515.8</v>
      </c>
      <c r="K10" s="21">
        <v>7171</v>
      </c>
      <c r="L10" s="2"/>
      <c r="O10" s="22">
        <f>C7+D7+F7+G7+H7+I7</f>
        <v>921464.7999999999</v>
      </c>
    </row>
    <row r="11" spans="1:12" s="3" customFormat="1" ht="47.25" customHeight="1">
      <c r="A11" s="15" t="s">
        <v>30</v>
      </c>
      <c r="B11" s="2" t="s">
        <v>62</v>
      </c>
      <c r="C11" s="21">
        <v>202259.7</v>
      </c>
      <c r="D11" s="21"/>
      <c r="E11" s="21"/>
      <c r="F11" s="21"/>
      <c r="G11" s="21"/>
      <c r="H11" s="21"/>
      <c r="I11" s="21">
        <v>1583.2</v>
      </c>
      <c r="J11" s="20">
        <f t="shared" si="1"/>
        <v>203842.90000000002</v>
      </c>
      <c r="K11" s="21">
        <v>1939.8</v>
      </c>
      <c r="L11" s="2"/>
    </row>
    <row r="12" spans="1:12" s="3" customFormat="1" ht="47.25" customHeight="1">
      <c r="A12" s="15" t="s">
        <v>31</v>
      </c>
      <c r="B12" s="2" t="s">
        <v>64</v>
      </c>
      <c r="C12" s="21">
        <v>107990</v>
      </c>
      <c r="D12" s="21"/>
      <c r="E12" s="21"/>
      <c r="F12" s="21"/>
      <c r="G12" s="21"/>
      <c r="H12" s="21"/>
      <c r="I12" s="21">
        <v>3624.5</v>
      </c>
      <c r="J12" s="20">
        <f t="shared" si="1"/>
        <v>111614.5</v>
      </c>
      <c r="K12" s="21">
        <v>2264.3</v>
      </c>
      <c r="L12" s="2"/>
    </row>
    <row r="13" spans="1:12" s="3" customFormat="1" ht="47.25" customHeight="1">
      <c r="A13" s="15" t="s">
        <v>32</v>
      </c>
      <c r="B13" s="2" t="s">
        <v>53</v>
      </c>
      <c r="C13" s="21">
        <v>70593.1</v>
      </c>
      <c r="D13" s="21"/>
      <c r="E13" s="21"/>
      <c r="F13" s="21"/>
      <c r="G13" s="21"/>
      <c r="H13" s="21"/>
      <c r="I13" s="21">
        <v>1202.9</v>
      </c>
      <c r="J13" s="20">
        <f t="shared" si="1"/>
        <v>71796</v>
      </c>
      <c r="K13" s="21">
        <v>3302.3</v>
      </c>
      <c r="L13" s="2"/>
    </row>
    <row r="14" spans="1:12" s="3" customFormat="1" ht="47.25" customHeight="1">
      <c r="A14" s="15" t="s">
        <v>33</v>
      </c>
      <c r="B14" s="2" t="s">
        <v>65</v>
      </c>
      <c r="C14" s="21"/>
      <c r="D14" s="21"/>
      <c r="E14" s="21"/>
      <c r="F14" s="21"/>
      <c r="G14" s="21"/>
      <c r="H14" s="21"/>
      <c r="I14" s="21">
        <v>2331.8</v>
      </c>
      <c r="J14" s="20">
        <f t="shared" si="1"/>
        <v>2331.8</v>
      </c>
      <c r="K14" s="21">
        <v>3761.4</v>
      </c>
      <c r="L14" s="2"/>
    </row>
    <row r="15" spans="1:12" s="3" customFormat="1" ht="47.25" customHeight="1">
      <c r="A15" s="15" t="s">
        <v>34</v>
      </c>
      <c r="B15" s="2" t="s">
        <v>10</v>
      </c>
      <c r="C15" s="21">
        <v>144496.1</v>
      </c>
      <c r="D15" s="21"/>
      <c r="E15" s="21"/>
      <c r="F15" s="21"/>
      <c r="G15" s="21"/>
      <c r="H15" s="21"/>
      <c r="I15" s="20">
        <v>4247.6</v>
      </c>
      <c r="J15" s="20">
        <f t="shared" si="1"/>
        <v>148743.7</v>
      </c>
      <c r="K15" s="21">
        <v>4309.2</v>
      </c>
      <c r="L15" s="2"/>
    </row>
    <row r="16" spans="1:12" s="3" customFormat="1" ht="47.25" customHeight="1">
      <c r="A16" s="15" t="s">
        <v>35</v>
      </c>
      <c r="B16" s="2" t="s">
        <v>54</v>
      </c>
      <c r="C16" s="21">
        <v>68758</v>
      </c>
      <c r="D16" s="21"/>
      <c r="E16" s="21"/>
      <c r="F16" s="21"/>
      <c r="G16" s="21"/>
      <c r="H16" s="21"/>
      <c r="I16" s="20">
        <v>1040.9</v>
      </c>
      <c r="J16" s="20">
        <f t="shared" si="1"/>
        <v>69798.9</v>
      </c>
      <c r="K16" s="21">
        <v>1645.7</v>
      </c>
      <c r="L16" s="2"/>
    </row>
    <row r="17" spans="1:12" s="3" customFormat="1" ht="47.25" customHeight="1">
      <c r="A17" s="15" t="s">
        <v>36</v>
      </c>
      <c r="B17" s="2" t="s">
        <v>55</v>
      </c>
      <c r="C17" s="21">
        <v>171829.2</v>
      </c>
      <c r="D17" s="21"/>
      <c r="E17" s="21"/>
      <c r="F17" s="21"/>
      <c r="G17" s="21"/>
      <c r="H17" s="21"/>
      <c r="I17" s="20">
        <v>3295.6</v>
      </c>
      <c r="J17" s="20">
        <f t="shared" si="1"/>
        <v>175124.80000000002</v>
      </c>
      <c r="K17" s="21">
        <v>1989.9</v>
      </c>
      <c r="L17" s="2"/>
    </row>
    <row r="18" spans="1:16" s="5" customFormat="1" ht="35.25" customHeight="1">
      <c r="A18" s="16">
        <v>3</v>
      </c>
      <c r="B18" s="4" t="s">
        <v>27</v>
      </c>
      <c r="C18" s="20">
        <f aca="true" t="shared" si="2" ref="C18:K18">C19+C20+C21+C22+C23</f>
        <v>380006.39999999997</v>
      </c>
      <c r="D18" s="20">
        <f t="shared" si="2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42384.799999999996</v>
      </c>
      <c r="J18" s="20">
        <f t="shared" si="2"/>
        <v>422391.2</v>
      </c>
      <c r="K18" s="20">
        <f t="shared" si="2"/>
        <v>23803.600000000002</v>
      </c>
      <c r="L18" s="11" t="e">
        <f>+L19+L20+L21+L22+#REF!</f>
        <v>#REF!</v>
      </c>
      <c r="M18" s="11" t="e">
        <f>+M19+M20+M21+M22+#REF!</f>
        <v>#REF!</v>
      </c>
      <c r="N18" s="11" t="e">
        <f>+N19+N20+N21+N22+#REF!</f>
        <v>#REF!</v>
      </c>
      <c r="O18" s="11" t="e">
        <f>+O19+O20+O21+O22+#REF!</f>
        <v>#REF!</v>
      </c>
      <c r="P18" s="11" t="e">
        <f>+P19+P20+P21+P22+#REF!</f>
        <v>#REF!</v>
      </c>
    </row>
    <row r="19" spans="1:12" s="3" customFormat="1" ht="79.5" customHeight="1">
      <c r="A19" s="15" t="s">
        <v>37</v>
      </c>
      <c r="B19" s="2" t="s">
        <v>56</v>
      </c>
      <c r="C19" s="21">
        <v>51440.6</v>
      </c>
      <c r="D19" s="21"/>
      <c r="E19" s="21"/>
      <c r="F19" s="21"/>
      <c r="G19" s="21"/>
      <c r="H19" s="33"/>
      <c r="I19" s="34">
        <v>9426.6</v>
      </c>
      <c r="J19" s="34">
        <f aca="true" t="shared" si="3" ref="J19:J27">C19+D19+E19+F19+G19+H19+I19</f>
        <v>60867.2</v>
      </c>
      <c r="K19" s="33">
        <v>4481.1</v>
      </c>
      <c r="L19" s="2"/>
    </row>
    <row r="20" spans="1:12" s="3" customFormat="1" ht="66.75" customHeight="1">
      <c r="A20" s="15" t="s">
        <v>38</v>
      </c>
      <c r="B20" s="2" t="s">
        <v>57</v>
      </c>
      <c r="C20" s="21"/>
      <c r="D20" s="21"/>
      <c r="E20" s="21"/>
      <c r="F20" s="21"/>
      <c r="G20" s="21"/>
      <c r="H20" s="33"/>
      <c r="I20" s="34">
        <v>3722.8</v>
      </c>
      <c r="J20" s="34">
        <f t="shared" si="3"/>
        <v>3722.8</v>
      </c>
      <c r="K20" s="33">
        <v>791.4</v>
      </c>
      <c r="L20" s="2"/>
    </row>
    <row r="21" spans="1:12" s="3" customFormat="1" ht="62.25" customHeight="1">
      <c r="A21" s="15" t="s">
        <v>39</v>
      </c>
      <c r="B21" s="2" t="s">
        <v>58</v>
      </c>
      <c r="C21" s="21">
        <v>260440</v>
      </c>
      <c r="D21" s="21"/>
      <c r="E21" s="21"/>
      <c r="F21" s="21"/>
      <c r="G21" s="21"/>
      <c r="H21" s="33"/>
      <c r="I21" s="34">
        <v>24440.3</v>
      </c>
      <c r="J21" s="34">
        <f t="shared" si="3"/>
        <v>284880.3</v>
      </c>
      <c r="K21" s="33">
        <v>17416.7</v>
      </c>
      <c r="L21" s="2"/>
    </row>
    <row r="22" spans="1:12" s="3" customFormat="1" ht="48" customHeight="1">
      <c r="A22" s="15" t="s">
        <v>40</v>
      </c>
      <c r="B22" s="2" t="s">
        <v>59</v>
      </c>
      <c r="C22" s="21">
        <v>68125.8</v>
      </c>
      <c r="D22" s="21"/>
      <c r="E22" s="21"/>
      <c r="F22" s="21"/>
      <c r="G22" s="21"/>
      <c r="H22" s="33"/>
      <c r="I22" s="34">
        <v>3814.6</v>
      </c>
      <c r="J22" s="34">
        <f t="shared" si="3"/>
        <v>71940.40000000001</v>
      </c>
      <c r="K22" s="33">
        <v>962.4</v>
      </c>
      <c r="L22" s="2"/>
    </row>
    <row r="23" spans="1:12" s="3" customFormat="1" ht="57.75" customHeight="1">
      <c r="A23" s="15" t="s">
        <v>41</v>
      </c>
      <c r="B23" s="2" t="s">
        <v>11</v>
      </c>
      <c r="C23" s="21"/>
      <c r="D23" s="21"/>
      <c r="E23" s="21"/>
      <c r="F23" s="21"/>
      <c r="G23" s="21"/>
      <c r="H23" s="33"/>
      <c r="I23" s="33">
        <v>980.5</v>
      </c>
      <c r="J23" s="34">
        <f t="shared" si="3"/>
        <v>980.5</v>
      </c>
      <c r="K23" s="33">
        <v>152</v>
      </c>
      <c r="L23" s="2"/>
    </row>
    <row r="24" spans="1:12" s="5" customFormat="1" ht="41.25" customHeight="1">
      <c r="A24" s="16" t="s">
        <v>45</v>
      </c>
      <c r="B24" s="4" t="s">
        <v>44</v>
      </c>
      <c r="C24" s="20"/>
      <c r="D24" s="20"/>
      <c r="E24" s="20"/>
      <c r="F24" s="20"/>
      <c r="G24" s="20"/>
      <c r="H24" s="34"/>
      <c r="I24" s="34">
        <v>1795.4</v>
      </c>
      <c r="J24" s="34">
        <f t="shared" si="3"/>
        <v>1795.4</v>
      </c>
      <c r="K24" s="34">
        <v>212.3</v>
      </c>
      <c r="L24" s="4"/>
    </row>
    <row r="25" spans="1:12" s="5" customFormat="1" ht="61.5" customHeight="1">
      <c r="A25" s="16" t="s">
        <v>46</v>
      </c>
      <c r="B25" s="4" t="s">
        <v>25</v>
      </c>
      <c r="C25" s="20"/>
      <c r="D25" s="20"/>
      <c r="E25" s="20"/>
      <c r="F25" s="20"/>
      <c r="G25" s="20"/>
      <c r="H25" s="34">
        <v>7148.4</v>
      </c>
      <c r="I25" s="34">
        <v>2944.7</v>
      </c>
      <c r="J25" s="34">
        <f t="shared" si="3"/>
        <v>10093.099999999999</v>
      </c>
      <c r="K25" s="34">
        <v>1602.4</v>
      </c>
      <c r="L25" s="4"/>
    </row>
    <row r="26" spans="1:12" s="5" customFormat="1" ht="45.75" customHeight="1">
      <c r="A26" s="16" t="s">
        <v>47</v>
      </c>
      <c r="B26" s="4" t="s">
        <v>12</v>
      </c>
      <c r="C26" s="20"/>
      <c r="D26" s="20"/>
      <c r="E26" s="20"/>
      <c r="F26" s="20"/>
      <c r="G26" s="20"/>
      <c r="H26" s="34"/>
      <c r="I26" s="34">
        <v>473</v>
      </c>
      <c r="J26" s="34">
        <f t="shared" si="3"/>
        <v>473</v>
      </c>
      <c r="K26" s="34">
        <v>281</v>
      </c>
      <c r="L26" s="11"/>
    </row>
    <row r="27" spans="1:12" s="5" customFormat="1" ht="55.5" customHeight="1">
      <c r="A27" s="16" t="s">
        <v>48</v>
      </c>
      <c r="B27" s="4" t="s">
        <v>60</v>
      </c>
      <c r="C27" s="20"/>
      <c r="D27" s="20"/>
      <c r="E27" s="20"/>
      <c r="F27" s="20"/>
      <c r="G27" s="20"/>
      <c r="H27" s="34"/>
      <c r="I27" s="34">
        <v>4379</v>
      </c>
      <c r="J27" s="34">
        <f t="shared" si="3"/>
        <v>4379</v>
      </c>
      <c r="K27" s="34">
        <v>8209</v>
      </c>
      <c r="L27" s="11"/>
    </row>
    <row r="28" spans="1:16" s="5" customFormat="1" ht="30.75" customHeight="1">
      <c r="A28" s="16"/>
      <c r="B28" s="4" t="s">
        <v>9</v>
      </c>
      <c r="C28" s="20">
        <f aca="true" t="shared" si="4" ref="C28:P28">+C27+C26+C25+C24+C18+C8+C7</f>
        <v>1500854</v>
      </c>
      <c r="D28" s="20">
        <f t="shared" si="4"/>
        <v>362232.4</v>
      </c>
      <c r="E28" s="20">
        <f t="shared" si="4"/>
        <v>51315</v>
      </c>
      <c r="F28" s="20">
        <f t="shared" si="4"/>
        <v>234224</v>
      </c>
      <c r="G28" s="20">
        <f t="shared" si="4"/>
        <v>0</v>
      </c>
      <c r="H28" s="20">
        <f t="shared" si="4"/>
        <v>7414.4</v>
      </c>
      <c r="I28" s="20">
        <f t="shared" si="4"/>
        <v>152523.2</v>
      </c>
      <c r="J28" s="20">
        <f t="shared" si="4"/>
        <v>2308563</v>
      </c>
      <c r="K28" s="20">
        <f t="shared" si="4"/>
        <v>84397.6</v>
      </c>
      <c r="L28" s="20" t="e">
        <f t="shared" si="4"/>
        <v>#REF!</v>
      </c>
      <c r="M28" s="20" t="e">
        <f t="shared" si="4"/>
        <v>#REF!</v>
      </c>
      <c r="N28" s="20" t="e">
        <f t="shared" si="4"/>
        <v>#REF!</v>
      </c>
      <c r="O28" s="20" t="e">
        <f t="shared" si="4"/>
        <v>#REF!</v>
      </c>
      <c r="P28" s="20" t="e">
        <f t="shared" si="4"/>
        <v>#REF!</v>
      </c>
    </row>
    <row r="29" spans="1:11" s="5" customFormat="1" ht="30.75" customHeight="1">
      <c r="A29" s="6"/>
      <c r="B29" s="6"/>
      <c r="C29" s="23"/>
      <c r="D29" s="23"/>
      <c r="E29" s="23"/>
      <c r="F29" s="23"/>
      <c r="G29" s="23"/>
      <c r="H29" s="23"/>
      <c r="I29" s="23"/>
      <c r="J29" s="23"/>
      <c r="K29" s="24"/>
    </row>
    <row r="30" spans="2:9" ht="17.25" customHeight="1">
      <c r="B30" s="26" t="s">
        <v>61</v>
      </c>
      <c r="C30" s="26"/>
      <c r="D30" s="26"/>
      <c r="E30" s="26"/>
      <c r="H30" s="27" t="s">
        <v>43</v>
      </c>
      <c r="I30" s="27"/>
    </row>
    <row r="32" spans="2:9" ht="16.5">
      <c r="B32" s="26" t="s">
        <v>23</v>
      </c>
      <c r="C32" s="26"/>
      <c r="D32" s="26"/>
      <c r="E32" s="26"/>
      <c r="H32" s="27" t="s">
        <v>24</v>
      </c>
      <c r="I32" s="27"/>
    </row>
  </sheetData>
  <sheetProtection/>
  <mergeCells count="10">
    <mergeCell ref="B32:E32"/>
    <mergeCell ref="H32:I32"/>
    <mergeCell ref="A5:A6"/>
    <mergeCell ref="A3:K3"/>
    <mergeCell ref="B5:B6"/>
    <mergeCell ref="I4:K4"/>
    <mergeCell ref="I2:K2"/>
    <mergeCell ref="I1:K1"/>
    <mergeCell ref="B30:E30"/>
    <mergeCell ref="H30:I30"/>
  </mergeCells>
  <printOptions/>
  <pageMargins left="0.25" right="0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6">
      <selection activeCell="T21" sqref="T21:T23"/>
    </sheetView>
  </sheetViews>
  <sheetFormatPr defaultColWidth="9.140625" defaultRowHeight="12.75"/>
  <cols>
    <col min="1" max="1" width="5.7109375" style="7" customWidth="1"/>
    <col min="2" max="2" width="41.28125" style="7" customWidth="1"/>
    <col min="3" max="3" width="12.00390625" style="8" customWidth="1"/>
    <col min="4" max="4" width="11.8515625" style="8" customWidth="1"/>
    <col min="5" max="5" width="9.57421875" style="8" customWidth="1"/>
    <col min="6" max="6" width="10.28125" style="8" customWidth="1"/>
    <col min="7" max="7" width="12.140625" style="8" customWidth="1"/>
    <col min="8" max="8" width="10.140625" style="8" customWidth="1"/>
    <col min="9" max="9" width="10.00390625" style="8" customWidth="1"/>
    <col min="10" max="10" width="11.8515625" style="8" customWidth="1"/>
    <col min="11" max="11" width="11.7109375" style="14" customWidth="1"/>
    <col min="12" max="12" width="11.00390625" style="7" hidden="1" customWidth="1"/>
    <col min="13" max="16" width="0" style="7" hidden="1" customWidth="1"/>
    <col min="17" max="16384" width="9.140625" style="7" customWidth="1"/>
  </cols>
  <sheetData>
    <row r="1" spans="3:11" s="3" customFormat="1" ht="14.25" customHeight="1">
      <c r="C1" s="1"/>
      <c r="D1" s="1"/>
      <c r="E1" s="1"/>
      <c r="F1" s="17"/>
      <c r="G1" s="17"/>
      <c r="H1" s="17"/>
      <c r="I1" s="25" t="s">
        <v>21</v>
      </c>
      <c r="J1" s="25"/>
      <c r="K1" s="25"/>
    </row>
    <row r="2" spans="3:11" s="3" customFormat="1" ht="45.75" customHeight="1">
      <c r="C2" s="1"/>
      <c r="D2" s="1"/>
      <c r="E2" s="1"/>
      <c r="F2" s="17"/>
      <c r="G2" s="17"/>
      <c r="H2" s="17"/>
      <c r="I2" s="25" t="s">
        <v>66</v>
      </c>
      <c r="J2" s="25"/>
      <c r="K2" s="25"/>
    </row>
    <row r="3" spans="1:11" ht="37.5" customHeight="1">
      <c r="A3" s="30" t="s">
        <v>50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9:11" ht="18.75" customHeight="1">
      <c r="I4" s="32" t="s">
        <v>13</v>
      </c>
      <c r="J4" s="32"/>
      <c r="K4" s="32"/>
    </row>
    <row r="5" spans="1:12" s="10" customFormat="1" ht="47.25" customHeight="1">
      <c r="A5" s="28" t="s">
        <v>22</v>
      </c>
      <c r="B5" s="31" t="s">
        <v>8</v>
      </c>
      <c r="C5" s="13" t="s">
        <v>14</v>
      </c>
      <c r="D5" s="13" t="s">
        <v>15</v>
      </c>
      <c r="E5" s="13" t="s">
        <v>49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7</v>
      </c>
      <c r="L5" s="9"/>
    </row>
    <row r="6" spans="1:12" s="10" customFormat="1" ht="15" customHeight="1">
      <c r="A6" s="29"/>
      <c r="B6" s="31"/>
      <c r="C6" s="13" t="s">
        <v>0</v>
      </c>
      <c r="D6" s="13" t="s">
        <v>6</v>
      </c>
      <c r="E6" s="13" t="s">
        <v>1</v>
      </c>
      <c r="F6" s="13" t="s">
        <v>2</v>
      </c>
      <c r="G6" s="13" t="s">
        <v>3</v>
      </c>
      <c r="H6" s="13" t="s">
        <v>4</v>
      </c>
      <c r="I6" s="13" t="s">
        <v>5</v>
      </c>
      <c r="J6" s="13" t="s">
        <v>0</v>
      </c>
      <c r="K6" s="13" t="s">
        <v>42</v>
      </c>
      <c r="L6" s="12"/>
    </row>
    <row r="7" spans="1:25" s="5" customFormat="1" ht="27.75" customHeight="1">
      <c r="A7" s="4">
        <v>1</v>
      </c>
      <c r="B7" s="4" t="s">
        <v>51</v>
      </c>
      <c r="C7" s="19">
        <v>252048.8</v>
      </c>
      <c r="D7" s="20">
        <v>362232.4</v>
      </c>
      <c r="E7" s="20">
        <v>42743.8</v>
      </c>
      <c r="F7" s="20">
        <v>247465.3</v>
      </c>
      <c r="G7" s="20"/>
      <c r="H7" s="20">
        <v>266</v>
      </c>
      <c r="I7" s="20">
        <v>72693.6</v>
      </c>
      <c r="J7" s="20">
        <f>C7+D7+E7+F7+G7+H7+I7</f>
        <v>977449.9</v>
      </c>
      <c r="K7" s="20">
        <v>35424.8</v>
      </c>
      <c r="L7" s="4"/>
      <c r="U7" s="5">
        <v>42743.8</v>
      </c>
      <c r="Y7" s="18"/>
    </row>
    <row r="8" spans="1:21" s="5" customFormat="1" ht="27.75" customHeight="1">
      <c r="A8" s="4">
        <v>2</v>
      </c>
      <c r="B8" s="4" t="s">
        <v>26</v>
      </c>
      <c r="C8" s="19">
        <f>+C9+C10+C11+C12+C13+C14+C15+C16+C17</f>
        <v>868798.8</v>
      </c>
      <c r="D8" s="19">
        <f aca="true" t="shared" si="0" ref="D8:K8">+D9+D10+D11+D12+D13+D14+D15+D16+D17</f>
        <v>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27434.399999999998</v>
      </c>
      <c r="J8" s="19">
        <f t="shared" si="0"/>
        <v>896233.2000000001</v>
      </c>
      <c r="K8" s="19">
        <f t="shared" si="0"/>
        <v>28641.399999999998</v>
      </c>
      <c r="L8" s="4"/>
      <c r="U8" s="5">
        <v>72693.6</v>
      </c>
    </row>
    <row r="9" spans="1:15" s="3" customFormat="1" ht="47.25" customHeight="1">
      <c r="A9" s="15" t="s">
        <v>28</v>
      </c>
      <c r="B9" s="2" t="s">
        <v>63</v>
      </c>
      <c r="C9" s="21">
        <v>57393.2</v>
      </c>
      <c r="D9" s="21"/>
      <c r="E9" s="21"/>
      <c r="F9" s="21"/>
      <c r="G9" s="21"/>
      <c r="H9" s="21"/>
      <c r="I9" s="21">
        <v>3489.9</v>
      </c>
      <c r="J9" s="20">
        <f aca="true" t="shared" si="1" ref="J9:J17">C9+D9+E9+F9+G9+H9+I9</f>
        <v>60883.1</v>
      </c>
      <c r="K9" s="21">
        <v>4422.7</v>
      </c>
      <c r="L9" s="2"/>
      <c r="O9" s="3">
        <v>708490.9</v>
      </c>
    </row>
    <row r="10" spans="1:15" s="3" customFormat="1" ht="47.25" customHeight="1">
      <c r="A10" s="15" t="s">
        <v>29</v>
      </c>
      <c r="B10" s="2" t="s">
        <v>52</v>
      </c>
      <c r="C10" s="21">
        <v>45479.5</v>
      </c>
      <c r="D10" s="21"/>
      <c r="E10" s="21"/>
      <c r="F10" s="21"/>
      <c r="G10" s="21"/>
      <c r="H10" s="21"/>
      <c r="I10" s="21">
        <v>6720</v>
      </c>
      <c r="J10" s="20">
        <f t="shared" si="1"/>
        <v>52199.5</v>
      </c>
      <c r="K10" s="21">
        <v>7498.1</v>
      </c>
      <c r="L10" s="2"/>
      <c r="O10" s="22">
        <f>C7+D7+F7+G7+H7+I7</f>
        <v>934706.1</v>
      </c>
    </row>
    <row r="11" spans="1:12" s="3" customFormat="1" ht="47.25" customHeight="1">
      <c r="A11" s="15" t="s">
        <v>30</v>
      </c>
      <c r="B11" s="2" t="s">
        <v>62</v>
      </c>
      <c r="C11" s="21">
        <v>202259.7</v>
      </c>
      <c r="D11" s="21"/>
      <c r="E11" s="21"/>
      <c r="F11" s="21"/>
      <c r="G11" s="21"/>
      <c r="H11" s="21"/>
      <c r="I11" s="21">
        <v>1521.4</v>
      </c>
      <c r="J11" s="20">
        <f t="shared" si="1"/>
        <v>203781.1</v>
      </c>
      <c r="K11" s="21">
        <v>1881.8</v>
      </c>
      <c r="L11" s="2"/>
    </row>
    <row r="12" spans="1:12" s="3" customFormat="1" ht="47.25" customHeight="1">
      <c r="A12" s="15" t="s">
        <v>31</v>
      </c>
      <c r="B12" s="2" t="s">
        <v>64</v>
      </c>
      <c r="C12" s="21">
        <v>107990</v>
      </c>
      <c r="D12" s="21"/>
      <c r="E12" s="21"/>
      <c r="F12" s="21"/>
      <c r="G12" s="21"/>
      <c r="H12" s="21"/>
      <c r="I12" s="21">
        <v>2632.5</v>
      </c>
      <c r="J12" s="20">
        <f t="shared" si="1"/>
        <v>110622.5</v>
      </c>
      <c r="K12" s="21">
        <v>2768</v>
      </c>
      <c r="L12" s="2"/>
    </row>
    <row r="13" spans="1:12" s="3" customFormat="1" ht="47.25" customHeight="1">
      <c r="A13" s="15" t="s">
        <v>32</v>
      </c>
      <c r="B13" s="2" t="s">
        <v>53</v>
      </c>
      <c r="C13" s="21">
        <v>70593.1</v>
      </c>
      <c r="D13" s="21"/>
      <c r="E13" s="21"/>
      <c r="F13" s="21"/>
      <c r="G13" s="21"/>
      <c r="H13" s="21"/>
      <c r="I13" s="21">
        <v>1202.9</v>
      </c>
      <c r="J13" s="20">
        <f t="shared" si="1"/>
        <v>71796</v>
      </c>
      <c r="K13" s="21">
        <v>2964.6</v>
      </c>
      <c r="L13" s="2"/>
    </row>
    <row r="14" spans="1:12" s="3" customFormat="1" ht="47.25" customHeight="1">
      <c r="A14" s="15" t="s">
        <v>33</v>
      </c>
      <c r="B14" s="2" t="s">
        <v>65</v>
      </c>
      <c r="C14" s="21"/>
      <c r="D14" s="21"/>
      <c r="E14" s="21"/>
      <c r="F14" s="21"/>
      <c r="G14" s="21"/>
      <c r="H14" s="21"/>
      <c r="I14" s="21">
        <v>3303.1</v>
      </c>
      <c r="J14" s="20">
        <f t="shared" si="1"/>
        <v>3303.1</v>
      </c>
      <c r="K14" s="21">
        <v>2253.2</v>
      </c>
      <c r="L14" s="2"/>
    </row>
    <row r="15" spans="1:12" s="3" customFormat="1" ht="47.25" customHeight="1">
      <c r="A15" s="15" t="s">
        <v>34</v>
      </c>
      <c r="B15" s="2" t="s">
        <v>10</v>
      </c>
      <c r="C15" s="21">
        <v>144496.1</v>
      </c>
      <c r="D15" s="21"/>
      <c r="E15" s="21"/>
      <c r="F15" s="21"/>
      <c r="G15" s="21"/>
      <c r="H15" s="21"/>
      <c r="I15" s="20">
        <v>4132.5</v>
      </c>
      <c r="J15" s="20">
        <f t="shared" si="1"/>
        <v>148628.6</v>
      </c>
      <c r="K15" s="21">
        <v>4083.2</v>
      </c>
      <c r="L15" s="2"/>
    </row>
    <row r="16" spans="1:12" s="3" customFormat="1" ht="47.25" customHeight="1">
      <c r="A16" s="15" t="s">
        <v>35</v>
      </c>
      <c r="B16" s="2" t="s">
        <v>54</v>
      </c>
      <c r="C16" s="21">
        <v>68758</v>
      </c>
      <c r="D16" s="21"/>
      <c r="E16" s="21"/>
      <c r="F16" s="21"/>
      <c r="G16" s="21"/>
      <c r="H16" s="21"/>
      <c r="I16" s="20">
        <v>1286.5</v>
      </c>
      <c r="J16" s="20">
        <f t="shared" si="1"/>
        <v>70044.5</v>
      </c>
      <c r="K16" s="21">
        <v>1606.3</v>
      </c>
      <c r="L16" s="2"/>
    </row>
    <row r="17" spans="1:12" s="3" customFormat="1" ht="47.25" customHeight="1">
      <c r="A17" s="15" t="s">
        <v>36</v>
      </c>
      <c r="B17" s="2" t="s">
        <v>55</v>
      </c>
      <c r="C17" s="21">
        <v>171829.2</v>
      </c>
      <c r="D17" s="21"/>
      <c r="E17" s="21"/>
      <c r="F17" s="21"/>
      <c r="G17" s="21"/>
      <c r="H17" s="21"/>
      <c r="I17" s="20">
        <v>3145.6</v>
      </c>
      <c r="J17" s="20">
        <f t="shared" si="1"/>
        <v>174974.80000000002</v>
      </c>
      <c r="K17" s="21">
        <v>1163.5</v>
      </c>
      <c r="L17" s="2"/>
    </row>
    <row r="18" spans="1:16" s="5" customFormat="1" ht="35.25" customHeight="1">
      <c r="A18" s="16">
        <v>3</v>
      </c>
      <c r="B18" s="4" t="s">
        <v>27</v>
      </c>
      <c r="C18" s="20">
        <f>C19+C20+C21+C22+C23</f>
        <v>380006.39999999997</v>
      </c>
      <c r="D18" s="20">
        <f aca="true" t="shared" si="2" ref="D18:K18">D19+D20+D21+D22+D23</f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62570.600000000006</v>
      </c>
      <c r="J18" s="20">
        <f t="shared" si="2"/>
        <v>442577</v>
      </c>
      <c r="K18" s="20">
        <f t="shared" si="2"/>
        <v>9421.1</v>
      </c>
      <c r="L18" s="11" t="e">
        <f>+L19+L20+L21+L22+#REF!</f>
        <v>#REF!</v>
      </c>
      <c r="M18" s="11" t="e">
        <f>+M19+M20+M21+M22+#REF!</f>
        <v>#REF!</v>
      </c>
      <c r="N18" s="11" t="e">
        <f>+N19+N20+N21+N22+#REF!</f>
        <v>#REF!</v>
      </c>
      <c r="O18" s="11" t="e">
        <f>+O19+O20+O21+O22+#REF!</f>
        <v>#REF!</v>
      </c>
      <c r="P18" s="11" t="e">
        <f>+P19+P20+P21+P22+#REF!</f>
        <v>#REF!</v>
      </c>
    </row>
    <row r="19" spans="1:12" s="3" customFormat="1" ht="79.5" customHeight="1">
      <c r="A19" s="15" t="s">
        <v>37</v>
      </c>
      <c r="B19" s="2" t="s">
        <v>56</v>
      </c>
      <c r="C19" s="21">
        <v>51440.6</v>
      </c>
      <c r="D19" s="21"/>
      <c r="E19" s="21"/>
      <c r="F19" s="21"/>
      <c r="G19" s="21"/>
      <c r="H19" s="21"/>
      <c r="I19" s="20">
        <v>9426.6</v>
      </c>
      <c r="J19" s="20">
        <f aca="true" t="shared" si="3" ref="J19:J25">C19+D19+E19+F19+G19+H19+I19</f>
        <v>60867.2</v>
      </c>
      <c r="K19" s="21">
        <v>4521.9</v>
      </c>
      <c r="L19" s="2"/>
    </row>
    <row r="20" spans="1:12" s="3" customFormat="1" ht="66.75" customHeight="1">
      <c r="A20" s="15" t="s">
        <v>38</v>
      </c>
      <c r="B20" s="2" t="s">
        <v>57</v>
      </c>
      <c r="C20" s="21"/>
      <c r="D20" s="21"/>
      <c r="E20" s="21"/>
      <c r="F20" s="21"/>
      <c r="G20" s="21"/>
      <c r="H20" s="21"/>
      <c r="I20" s="20">
        <v>6514.3</v>
      </c>
      <c r="J20" s="20">
        <f t="shared" si="3"/>
        <v>6514.3</v>
      </c>
      <c r="K20" s="21">
        <v>3680.5</v>
      </c>
      <c r="L20" s="2"/>
    </row>
    <row r="21" spans="1:12" s="3" customFormat="1" ht="62.25" customHeight="1">
      <c r="A21" s="15" t="s">
        <v>39</v>
      </c>
      <c r="B21" s="2" t="s">
        <v>58</v>
      </c>
      <c r="C21" s="21">
        <v>260440</v>
      </c>
      <c r="D21" s="21"/>
      <c r="E21" s="21"/>
      <c r="F21" s="21"/>
      <c r="G21" s="21"/>
      <c r="H21" s="21"/>
      <c r="I21" s="20">
        <v>42303.8</v>
      </c>
      <c r="J21" s="20">
        <f t="shared" si="3"/>
        <v>302743.8</v>
      </c>
      <c r="K21" s="21"/>
      <c r="L21" s="2"/>
    </row>
    <row r="22" spans="1:12" s="3" customFormat="1" ht="48" customHeight="1">
      <c r="A22" s="15" t="s">
        <v>40</v>
      </c>
      <c r="B22" s="2" t="s">
        <v>59</v>
      </c>
      <c r="C22" s="21">
        <v>68125.8</v>
      </c>
      <c r="D22" s="21"/>
      <c r="E22" s="21"/>
      <c r="F22" s="21"/>
      <c r="G22" s="21"/>
      <c r="H22" s="21"/>
      <c r="I22" s="20">
        <v>3345.4</v>
      </c>
      <c r="J22" s="20">
        <f t="shared" si="3"/>
        <v>71471.2</v>
      </c>
      <c r="K22" s="21">
        <v>1066.7</v>
      </c>
      <c r="L22" s="2"/>
    </row>
    <row r="23" spans="1:12" s="3" customFormat="1" ht="57.75" customHeight="1">
      <c r="A23" s="15" t="s">
        <v>41</v>
      </c>
      <c r="B23" s="2" t="s">
        <v>11</v>
      </c>
      <c r="C23" s="21"/>
      <c r="D23" s="21"/>
      <c r="E23" s="21"/>
      <c r="F23" s="21"/>
      <c r="G23" s="21"/>
      <c r="H23" s="21"/>
      <c r="I23" s="21">
        <v>980.5</v>
      </c>
      <c r="J23" s="20">
        <f t="shared" si="3"/>
        <v>980.5</v>
      </c>
      <c r="K23" s="21">
        <v>152</v>
      </c>
      <c r="L23" s="2"/>
    </row>
    <row r="24" spans="1:12" s="5" customFormat="1" ht="41.25" customHeight="1">
      <c r="A24" s="16" t="s">
        <v>45</v>
      </c>
      <c r="B24" s="4" t="s">
        <v>44</v>
      </c>
      <c r="C24" s="20"/>
      <c r="D24" s="20"/>
      <c r="E24" s="20"/>
      <c r="F24" s="20"/>
      <c r="G24" s="20"/>
      <c r="H24" s="20"/>
      <c r="I24" s="20">
        <v>1461.4</v>
      </c>
      <c r="J24" s="20">
        <f t="shared" si="3"/>
        <v>1461.4</v>
      </c>
      <c r="K24" s="20">
        <v>59</v>
      </c>
      <c r="L24" s="4"/>
    </row>
    <row r="25" spans="1:12" s="5" customFormat="1" ht="61.5" customHeight="1">
      <c r="A25" s="16" t="s">
        <v>46</v>
      </c>
      <c r="B25" s="4" t="s">
        <v>25</v>
      </c>
      <c r="C25" s="20"/>
      <c r="D25" s="20"/>
      <c r="E25" s="20"/>
      <c r="F25" s="20"/>
      <c r="G25" s="20"/>
      <c r="H25" s="20">
        <v>7148.4</v>
      </c>
      <c r="I25" s="20">
        <v>2944.7</v>
      </c>
      <c r="J25" s="20">
        <f t="shared" si="3"/>
        <v>10093.099999999999</v>
      </c>
      <c r="K25" s="20">
        <v>1760</v>
      </c>
      <c r="L25" s="4"/>
    </row>
    <row r="26" spans="1:12" s="5" customFormat="1" ht="45.75" customHeight="1">
      <c r="A26" s="16" t="s">
        <v>47</v>
      </c>
      <c r="B26" s="4" t="s">
        <v>12</v>
      </c>
      <c r="C26" s="20"/>
      <c r="D26" s="20"/>
      <c r="E26" s="20"/>
      <c r="F26" s="20"/>
      <c r="G26" s="20"/>
      <c r="H26" s="20"/>
      <c r="I26" s="20">
        <v>473</v>
      </c>
      <c r="J26" s="20">
        <v>8653.3</v>
      </c>
      <c r="K26" s="20">
        <v>288</v>
      </c>
      <c r="L26" s="11"/>
    </row>
    <row r="27" spans="1:12" s="5" customFormat="1" ht="55.5" customHeight="1">
      <c r="A27" s="16" t="s">
        <v>48</v>
      </c>
      <c r="B27" s="4" t="s">
        <v>60</v>
      </c>
      <c r="C27" s="20"/>
      <c r="D27" s="20"/>
      <c r="E27" s="20"/>
      <c r="F27" s="20"/>
      <c r="G27" s="20"/>
      <c r="H27" s="20"/>
      <c r="I27" s="20">
        <v>4058</v>
      </c>
      <c r="J27" s="20">
        <f>C27+D27+E27+F27+G27+H27+I27</f>
        <v>4058</v>
      </c>
      <c r="K27" s="20">
        <v>7188</v>
      </c>
      <c r="L27" s="11"/>
    </row>
    <row r="28" spans="1:16" s="5" customFormat="1" ht="30.75" customHeight="1">
      <c r="A28" s="16"/>
      <c r="B28" s="4" t="s">
        <v>9</v>
      </c>
      <c r="C28" s="20">
        <f>+C27+C26+C25+C24+C18+C8+C7</f>
        <v>1500854</v>
      </c>
      <c r="D28" s="20">
        <f aca="true" t="shared" si="4" ref="D28:P28">+D27+D26+D25+D24+D18+D8+D7</f>
        <v>362232.4</v>
      </c>
      <c r="E28" s="20">
        <f t="shared" si="4"/>
        <v>42743.8</v>
      </c>
      <c r="F28" s="20">
        <f t="shared" si="4"/>
        <v>247465.3</v>
      </c>
      <c r="G28" s="20">
        <f t="shared" si="4"/>
        <v>0</v>
      </c>
      <c r="H28" s="20">
        <f t="shared" si="4"/>
        <v>7414.4</v>
      </c>
      <c r="I28" s="20">
        <f t="shared" si="4"/>
        <v>171635.7</v>
      </c>
      <c r="J28" s="20">
        <f t="shared" si="4"/>
        <v>2340525.9</v>
      </c>
      <c r="K28" s="20">
        <f t="shared" si="4"/>
        <v>82782.3</v>
      </c>
      <c r="L28" s="20" t="e">
        <f t="shared" si="4"/>
        <v>#REF!</v>
      </c>
      <c r="M28" s="20" t="e">
        <f t="shared" si="4"/>
        <v>#REF!</v>
      </c>
      <c r="N28" s="20" t="e">
        <f t="shared" si="4"/>
        <v>#REF!</v>
      </c>
      <c r="O28" s="20" t="e">
        <f t="shared" si="4"/>
        <v>#REF!</v>
      </c>
      <c r="P28" s="20" t="e">
        <f t="shared" si="4"/>
        <v>#REF!</v>
      </c>
    </row>
    <row r="29" spans="1:11" s="5" customFormat="1" ht="30.75" customHeight="1">
      <c r="A29" s="6"/>
      <c r="B29" s="6"/>
      <c r="C29" s="23"/>
      <c r="D29" s="23"/>
      <c r="E29" s="23"/>
      <c r="F29" s="23"/>
      <c r="G29" s="23"/>
      <c r="H29" s="23"/>
      <c r="I29" s="23"/>
      <c r="J29" s="23"/>
      <c r="K29" s="24"/>
    </row>
    <row r="30" spans="2:9" ht="17.25" customHeight="1">
      <c r="B30" s="26" t="s">
        <v>61</v>
      </c>
      <c r="C30" s="26"/>
      <c r="D30" s="26"/>
      <c r="E30" s="26"/>
      <c r="H30" s="27" t="s">
        <v>43</v>
      </c>
      <c r="I30" s="27"/>
    </row>
    <row r="32" spans="2:9" ht="16.5">
      <c r="B32" s="26" t="s">
        <v>23</v>
      </c>
      <c r="C32" s="26"/>
      <c r="D32" s="26"/>
      <c r="E32" s="26"/>
      <c r="H32" s="27" t="s">
        <v>24</v>
      </c>
      <c r="I32" s="27"/>
    </row>
  </sheetData>
  <sheetProtection/>
  <mergeCells count="10">
    <mergeCell ref="I2:K2"/>
    <mergeCell ref="I1:K1"/>
    <mergeCell ref="B30:E30"/>
    <mergeCell ref="H30:I30"/>
    <mergeCell ref="B32:E32"/>
    <mergeCell ref="H32:I32"/>
    <mergeCell ref="A5:A6"/>
    <mergeCell ref="A3:K3"/>
    <mergeCell ref="B5:B6"/>
    <mergeCell ref="I4:K4"/>
  </mergeCells>
  <printOptions/>
  <pageMargins left="0.25" right="0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 department</dc:creator>
  <cp:keywords/>
  <dc:description/>
  <cp:lastModifiedBy>BELA</cp:lastModifiedBy>
  <cp:lastPrinted>2017-03-24T05:53:04Z</cp:lastPrinted>
  <dcterms:created xsi:type="dcterms:W3CDTF">2007-09-28T08:10:07Z</dcterms:created>
  <dcterms:modified xsi:type="dcterms:W3CDTF">2017-03-24T05:56:04Z</dcterms:modified>
  <cp:category/>
  <cp:version/>
  <cp:contentType/>
  <cp:contentStatus/>
</cp:coreProperties>
</file>