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24240" windowHeight="12465"/>
  </bookViews>
  <sheets>
    <sheet name="համայնքապետարան" sheetId="19" r:id="rId1"/>
    <sheet name="2 " sheetId="10" r:id="rId2"/>
    <sheet name="4" sheetId="17" r:id="rId3"/>
    <sheet name="5 " sheetId="9" r:id="rId4"/>
    <sheet name="6" sheetId="8" r:id="rId5"/>
    <sheet name="7 " sheetId="7" r:id="rId6"/>
    <sheet name="9" sheetId="6" r:id="rId7"/>
    <sheet name="10" sheetId="5" r:id="rId8"/>
    <sheet name="12" sheetId="4" r:id="rId9"/>
    <sheet name="Մարզադպրոց " sheetId="18" r:id="rId10"/>
    <sheet name="Գրադարան" sheetId="11" r:id="rId11"/>
    <sheet name="Եր դպրոց" sheetId="12" r:id="rId12"/>
    <sheet name="Գեղ դպրոց" sheetId="13" r:id="rId13"/>
    <sheet name="Շախմատ" sheetId="14" r:id="rId14"/>
    <sheet name="Աջակցութ" sheetId="3" r:id="rId15"/>
    <sheet name="Կոմունալ" sheetId="2" r:id="rId16"/>
    <sheet name="Քաղաքային" sheetId="1" r:id="rId17"/>
  </sheets>
  <definedNames>
    <definedName name="_xlnm._FilterDatabase" localSheetId="7" hidden="1">'10'!$B$6:$K$8</definedName>
    <definedName name="_xlnm._FilterDatabase" localSheetId="8" hidden="1">'12'!$B$6:$K$10</definedName>
    <definedName name="_xlnm._FilterDatabase" localSheetId="1" hidden="1">'2 '!$B$6:$K$10</definedName>
    <definedName name="_xlnm._FilterDatabase" localSheetId="2" hidden="1">'4'!$B$6:$K$12</definedName>
    <definedName name="_xlnm._FilterDatabase" localSheetId="3" hidden="1">'5 '!$B$5:$K$14</definedName>
    <definedName name="_xlnm._FilterDatabase" localSheetId="4" hidden="1">'6'!$B$6:$K$11</definedName>
    <definedName name="_xlnm._FilterDatabase" localSheetId="5" hidden="1">'7 '!$B$6:$K$18</definedName>
    <definedName name="_xlnm._FilterDatabase" localSheetId="6" hidden="1">'9'!$B$6:$K$13</definedName>
    <definedName name="_xlnm._FilterDatabase" localSheetId="14" hidden="1">Աջակցութ!$B$6:$K$25</definedName>
    <definedName name="_xlnm._FilterDatabase" localSheetId="12" hidden="1">'Գեղ դպրոց'!$B$7:$K$20</definedName>
    <definedName name="_xlnm._FilterDatabase" localSheetId="10" hidden="1">Գրադարան!$B$6:$K$8</definedName>
    <definedName name="_xlnm._FilterDatabase" localSheetId="11" hidden="1">'Եր դպրոց'!$B$6:$K$26</definedName>
    <definedName name="_xlnm._FilterDatabase" localSheetId="15" hidden="1">Կոմունալ!$B$6:$K$16</definedName>
    <definedName name="_xlnm._FilterDatabase" localSheetId="0" hidden="1">համայնքապետարան!$A$5:$J$48</definedName>
    <definedName name="_xlnm._FilterDatabase" localSheetId="9" hidden="1">'Մարզադպրոց '!$B$6:$K$23</definedName>
    <definedName name="_xlnm._FilterDatabase" localSheetId="13" hidden="1">Շախմատ!$B$6:$K$11</definedName>
    <definedName name="_xlnm._FilterDatabase" localSheetId="16" hidden="1">Քաղաքային!$B$6:$K$8</definedName>
    <definedName name="_xlnm.Print_Area" localSheetId="7">'10'!$A$1:$I$9</definedName>
    <definedName name="_xlnm.Print_Area" localSheetId="8">'12'!$A$1:$I$11</definedName>
    <definedName name="_xlnm.Print_Area" localSheetId="1">'2 '!$A$1:$I$11</definedName>
    <definedName name="_xlnm.Print_Area" localSheetId="2">'4'!$A$1:$I$15</definedName>
    <definedName name="_xlnm.Print_Area" localSheetId="4">'6'!$A$1:$I$12</definedName>
    <definedName name="_xlnm.Print_Area" localSheetId="5">'7 '!$A$1:$I$19</definedName>
    <definedName name="_xlnm.Print_Area" localSheetId="6">'9'!$A$1:$I$17</definedName>
    <definedName name="_xlnm.Print_Area" localSheetId="14">Աջակցութ!$A$1:$I$26</definedName>
    <definedName name="_xlnm.Print_Area" localSheetId="12">'Գեղ դպրոց'!$A$1:$I$20</definedName>
    <definedName name="_xlnm.Print_Area" localSheetId="10">Գրադարան!$A$1:$I$9</definedName>
    <definedName name="_xlnm.Print_Area" localSheetId="11">'Եր դպրոց'!$A$1:$I$26</definedName>
    <definedName name="_xlnm.Print_Area" localSheetId="15">Կոմունալ!$A$1:$I$16</definedName>
    <definedName name="_xlnm.Print_Area" localSheetId="0">համայնքապետարան!$A$1:$H$60</definedName>
    <definedName name="_xlnm.Print_Area" localSheetId="9">'Մարզադպրոց '!$A$1:$I$38</definedName>
    <definedName name="_xlnm.Print_Area" localSheetId="13">Շախմատ!$A$1:$I$11</definedName>
    <definedName name="_xlnm.Print_Area" localSheetId="16">Քաղաքային!$A$1:$I$9</definedName>
    <definedName name="_xlnm.Print_Titles" localSheetId="0">համայնքապետարան!$5:$5</definedName>
  </definedNames>
  <calcPr calcId="124519"/>
</workbook>
</file>

<file path=xl/calcChain.xml><?xml version="1.0" encoding="utf-8"?>
<calcChain xmlns="http://schemas.openxmlformats.org/spreadsheetml/2006/main">
  <c r="F14" i="17"/>
  <c r="F13"/>
  <c r="G50" i="19" l="1"/>
  <c r="G51"/>
  <c r="G52"/>
  <c r="G53"/>
  <c r="G54"/>
  <c r="G55"/>
  <c r="G57"/>
  <c r="G58"/>
  <c r="G59"/>
  <c r="G49"/>
  <c r="G56"/>
  <c r="G48" l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60" s="1"/>
  <c r="G38" i="18" l="1"/>
  <c r="D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J7" s="1"/>
  <c r="F7"/>
  <c r="F38" s="1"/>
  <c r="G15" i="9"/>
  <c r="I14"/>
  <c r="F14"/>
  <c r="F13"/>
  <c r="F12"/>
  <c r="F11"/>
  <c r="F10"/>
  <c r="F9"/>
  <c r="I8"/>
  <c r="F8"/>
  <c r="I7"/>
  <c r="F7"/>
  <c r="I6"/>
  <c r="F6"/>
  <c r="J11" i="18" l="1"/>
  <c r="J15"/>
  <c r="J17"/>
  <c r="J19"/>
  <c r="J23"/>
  <c r="J25"/>
  <c r="J27"/>
  <c r="J29"/>
  <c r="J31"/>
  <c r="J33"/>
  <c r="J35"/>
  <c r="J37"/>
  <c r="J9"/>
  <c r="J13"/>
  <c r="J21"/>
  <c r="F15" i="9"/>
  <c r="J14"/>
  <c r="J8" i="18"/>
  <c r="J10"/>
  <c r="J12"/>
  <c r="J14"/>
  <c r="J16"/>
  <c r="J18"/>
  <c r="J20"/>
  <c r="J22"/>
  <c r="J24"/>
  <c r="J26"/>
  <c r="J28"/>
  <c r="J30"/>
  <c r="J32"/>
  <c r="J34"/>
  <c r="J36"/>
  <c r="J6" i="9"/>
  <c r="J7"/>
  <c r="J8"/>
  <c r="F14" i="6" l="1"/>
  <c r="F15"/>
  <c r="F16"/>
  <c r="G11" i="10" l="1"/>
  <c r="D12" i="8"/>
  <c r="G12"/>
  <c r="G19" i="7"/>
  <c r="G17" i="6"/>
  <c r="G9" i="5"/>
  <c r="D11" i="4"/>
  <c r="G11"/>
  <c r="G26" i="3"/>
  <c r="D9" i="11"/>
  <c r="G9"/>
  <c r="D20" i="13"/>
  <c r="G20"/>
  <c r="G11" i="14"/>
  <c r="F8" i="13"/>
  <c r="I8"/>
  <c r="F9"/>
  <c r="I9"/>
  <c r="G9" i="1"/>
  <c r="F7" i="5"/>
  <c r="F9" s="1"/>
  <c r="I7"/>
  <c r="J7" s="1"/>
  <c r="F7" i="2"/>
  <c r="I7"/>
  <c r="F8"/>
  <c r="I8"/>
  <c r="F9"/>
  <c r="I9"/>
  <c r="G26" i="12" l="1"/>
  <c r="F12" i="17"/>
  <c r="F11"/>
  <c r="F10"/>
  <c r="F9"/>
  <c r="F8"/>
  <c r="F7"/>
  <c r="I10" i="14"/>
  <c r="F10"/>
  <c r="I9"/>
  <c r="F9"/>
  <c r="I8"/>
  <c r="F8"/>
  <c r="I7"/>
  <c r="F7"/>
  <c r="F11" s="1"/>
  <c r="I19" i="13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F20" s="1"/>
  <c r="I24" i="12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F26" s="1"/>
  <c r="I8" i="11"/>
  <c r="F8"/>
  <c r="I7"/>
  <c r="J7" s="1"/>
  <c r="F7"/>
  <c r="F9" s="1"/>
  <c r="I10" i="10"/>
  <c r="F10"/>
  <c r="I9"/>
  <c r="F9"/>
  <c r="I8"/>
  <c r="F8"/>
  <c r="I7"/>
  <c r="J7" s="1"/>
  <c r="F7"/>
  <c r="F11" s="1"/>
  <c r="I11" i="8"/>
  <c r="F11"/>
  <c r="I10"/>
  <c r="F10"/>
  <c r="I9"/>
  <c r="F9"/>
  <c r="I8"/>
  <c r="F8"/>
  <c r="I7"/>
  <c r="F7"/>
  <c r="F12" s="1"/>
  <c r="I18" i="7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F19" s="1"/>
  <c r="I13" i="6"/>
  <c r="F13"/>
  <c r="I12"/>
  <c r="F12"/>
  <c r="I11"/>
  <c r="F11"/>
  <c r="I10"/>
  <c r="F10"/>
  <c r="I9"/>
  <c r="F9"/>
  <c r="I8"/>
  <c r="F8"/>
  <c r="I7"/>
  <c r="J7" s="1"/>
  <c r="F7"/>
  <c r="F17" s="1"/>
  <c r="I10" i="4"/>
  <c r="F10"/>
  <c r="I9"/>
  <c r="F9"/>
  <c r="I8"/>
  <c r="F8"/>
  <c r="I7"/>
  <c r="F7"/>
  <c r="F11" s="1"/>
  <c r="I25" i="3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F26" s="1"/>
  <c r="G16" i="2"/>
  <c r="I15"/>
  <c r="F15"/>
  <c r="I14"/>
  <c r="F14"/>
  <c r="I13"/>
  <c r="F13"/>
  <c r="I12"/>
  <c r="F12"/>
  <c r="I11"/>
  <c r="F11"/>
  <c r="I10"/>
  <c r="F10"/>
  <c r="I8" i="1"/>
  <c r="F8"/>
  <c r="I7"/>
  <c r="F7"/>
  <c r="F9" s="1"/>
  <c r="F15" i="17" l="1"/>
  <c r="F16" i="2"/>
  <c r="J8" i="7"/>
  <c r="J9" i="13"/>
  <c r="J8"/>
  <c r="J7" i="12"/>
  <c r="J8" i="8"/>
  <c r="J8" i="2"/>
  <c r="J7"/>
  <c r="J9"/>
  <c r="J8" i="1"/>
  <c r="J7" i="3"/>
  <c r="J8" i="4"/>
  <c r="J7" i="14"/>
  <c r="J7" i="1"/>
  <c r="J10" i="2"/>
  <c r="J12"/>
  <c r="J14"/>
  <c r="J9" i="3"/>
  <c r="J11"/>
  <c r="J13"/>
  <c r="J15"/>
  <c r="J17"/>
  <c r="J19"/>
  <c r="J21"/>
  <c r="J23"/>
  <c r="J25"/>
  <c r="J10" i="4"/>
  <c r="J9" i="6"/>
  <c r="J11"/>
  <c r="J13"/>
  <c r="J10" i="7"/>
  <c r="J12"/>
  <c r="J14"/>
  <c r="J16"/>
  <c r="J18"/>
  <c r="J10" i="8"/>
  <c r="J9" i="10"/>
  <c r="J9" i="12"/>
  <c r="J11"/>
  <c r="J13"/>
  <c r="J15"/>
  <c r="J17"/>
  <c r="J19"/>
  <c r="J21"/>
  <c r="J23"/>
  <c r="J10" i="13"/>
  <c r="J12"/>
  <c r="J14"/>
  <c r="J16"/>
  <c r="J18"/>
  <c r="J9" i="14"/>
  <c r="J11" i="2"/>
  <c r="J13"/>
  <c r="J15"/>
  <c r="J8" i="3"/>
  <c r="J10"/>
  <c r="J12"/>
  <c r="J14"/>
  <c r="J16"/>
  <c r="J18"/>
  <c r="J20"/>
  <c r="J22"/>
  <c r="J24"/>
  <c r="J7" i="4"/>
  <c r="J9"/>
  <c r="J8" i="6"/>
  <c r="J10"/>
  <c r="J12"/>
  <c r="J7" i="7"/>
  <c r="J9"/>
  <c r="J11"/>
  <c r="J13"/>
  <c r="J15"/>
  <c r="J17"/>
  <c r="J7" i="8"/>
  <c r="J9"/>
  <c r="J11"/>
  <c r="J8" i="10"/>
  <c r="J10"/>
  <c r="J8" i="11"/>
  <c r="J8" i="12"/>
  <c r="J10"/>
  <c r="J12"/>
  <c r="J14"/>
  <c r="J16"/>
  <c r="J18"/>
  <c r="J20"/>
  <c r="J22"/>
  <c r="J24"/>
  <c r="J11" i="13"/>
  <c r="J13"/>
  <c r="J15"/>
  <c r="J17"/>
  <c r="J19"/>
  <c r="J8" i="14"/>
  <c r="J10"/>
</calcChain>
</file>

<file path=xl/sharedStrings.xml><?xml version="1.0" encoding="utf-8"?>
<sst xmlns="http://schemas.openxmlformats.org/spreadsheetml/2006/main" count="658" uniqueCount="265">
  <si>
    <t>h/h</t>
  </si>
  <si>
    <t>Փաստացի գույքագրված հիմնական միջոցի անվանումը</t>
  </si>
  <si>
    <t>Հաշվապահական անվանում
(եթե առկա է, կամ ավելցուկ)</t>
  </si>
  <si>
    <t>Ձեռքբերման տարեթիվ</t>
  </si>
  <si>
    <t>Քանակ, հատ</t>
  </si>
  <si>
    <t>Միավորի սկզբնական 
արժեք</t>
  </si>
  <si>
    <t>Ընդամենը, ՀՀ դրամ</t>
  </si>
  <si>
    <t>Վերագնահատված արժեք</t>
  </si>
  <si>
    <t>Պակասորդ/Դուրսգրում</t>
  </si>
  <si>
    <t>Մ</t>
  </si>
  <si>
    <t>Քանակ խմբ․</t>
  </si>
  <si>
    <t>ԿՈԴ</t>
  </si>
  <si>
    <t>Սղոց բենզինային Stihl</t>
  </si>
  <si>
    <t>վիճակը 1</t>
  </si>
  <si>
    <t>Սղոց բենզինային mcculloch</t>
  </si>
  <si>
    <t>Խոտհնձիչ մեքենա ձեռքի IKRA</t>
  </si>
  <si>
    <t>Խոտհնձիչ մեքենա ձեռքի Байкал-Зид Оригинал CG520</t>
  </si>
  <si>
    <t>Խոտհնձիչ մեքենա ձեռքի ИНТЕРСКОЛ</t>
  </si>
  <si>
    <t>Սղոց բենզինային STIHL MS180/C</t>
  </si>
  <si>
    <t>Սղոց բենզինային Husqvarna</t>
  </si>
  <si>
    <t>Խոտհնձիչ Viking MB 3 RT</t>
  </si>
  <si>
    <t>Խոտհնձիչ HECHT 124 R</t>
  </si>
  <si>
    <t>Ֆոտոխցիկ Fujifil JX660</t>
  </si>
  <si>
    <t>Պահարան ապակե</t>
  </si>
  <si>
    <t>Գրասեղան</t>
  </si>
  <si>
    <t>Հաստոց շաղափող</t>
  </si>
  <si>
    <t>Հաստոց փայտամշակման</t>
  </si>
  <si>
    <t>Հաստոց ֆրեզերային</t>
  </si>
  <si>
    <t>Երաժշտական գործիք սաքսոֆոն</t>
  </si>
  <si>
    <t>Երաժշտական գործիք Փող</t>
  </si>
  <si>
    <t>Երաժշտական գործիք Շեփոր</t>
  </si>
  <si>
    <t>Երաժշտական գործիք Դհոլ</t>
  </si>
  <si>
    <t>Երաժշտական գործիք Ակորդեոն</t>
  </si>
  <si>
    <t>Համակարգիչ</t>
  </si>
  <si>
    <t>Մոնիտոր Compaq s710</t>
  </si>
  <si>
    <t>Բազմոց</t>
  </si>
  <si>
    <t>Փոշեկուլ Vikass</t>
  </si>
  <si>
    <t>Նվագարկիչ KG-868M5</t>
  </si>
  <si>
    <t>Աթոռ մանկական</t>
  </si>
  <si>
    <t>Զգեստապահարան մանկական</t>
  </si>
  <si>
    <t>Սառնարան-պահարան</t>
  </si>
  <si>
    <t>Կաթսա ջեռուցման</t>
  </si>
  <si>
    <t>Ռադիոտեխնիկա</t>
  </si>
  <si>
    <t>Հեռուստացույց Տեմպ</t>
  </si>
  <si>
    <t>Սառնարան Չինար</t>
  </si>
  <si>
    <t>Լվացքի մեքենա Վյատկա</t>
  </si>
  <si>
    <t>Հացի մեքենա</t>
  </si>
  <si>
    <t>Նվագարկիչ Վեգա</t>
  </si>
  <si>
    <t>Փոշեկուլ</t>
  </si>
  <si>
    <t>Հեռախոս</t>
  </si>
  <si>
    <t>Էլեկտրաջեռոց</t>
  </si>
  <si>
    <t>Մսաղաց էլեկտրական GEEPAS</t>
  </si>
  <si>
    <t>Աթոռ մետաղական</t>
  </si>
  <si>
    <t>Բազկաթոռ</t>
  </si>
  <si>
    <t>Հեռախոս Alonsa</t>
  </si>
  <si>
    <t>Մսաղաց Life Smile Turbo Force 3000</t>
  </si>
  <si>
    <t xml:space="preserve">Վառարան </t>
  </si>
  <si>
    <t>Դաշնամուր</t>
  </si>
  <si>
    <t>Մահճակալ մանկական</t>
  </si>
  <si>
    <t>Գրապահարան</t>
  </si>
  <si>
    <t xml:space="preserve">Տպիչ բազմաֆունկցիոնալ Samsung </t>
  </si>
  <si>
    <t>Հեռուստացույց JVC</t>
  </si>
  <si>
    <t>Նվագարկիչ</t>
  </si>
  <si>
    <t>Կոմուտատոր հեռախոսային</t>
  </si>
  <si>
    <t>Երաժշտական գործիք ջութակ 3/4</t>
  </si>
  <si>
    <t>Երաժշտական գործիք թավջութակ</t>
  </si>
  <si>
    <t xml:space="preserve">Երաժշտական գործիք թմբուկ </t>
  </si>
  <si>
    <t>Սեղան ճաշարանի</t>
  </si>
  <si>
    <t>Նվագարկիչ спутник-304</t>
  </si>
  <si>
    <t>Նվագարկիչ Вега 106 Стерео</t>
  </si>
  <si>
    <t>Անխափան սնուցման սարք</t>
  </si>
  <si>
    <t>Գրամեքենա</t>
  </si>
  <si>
    <t>Կիսանդրի Ռ․ Ահարոնյան</t>
  </si>
  <si>
    <t>Աթոռ շարժական</t>
  </si>
  <si>
    <t>Սեղան թենիսի</t>
  </si>
  <si>
    <t>Հաստոց լինոգրաֆիայի</t>
  </si>
  <si>
    <t xml:space="preserve">Գայլիկոն </t>
  </si>
  <si>
    <t>Տպիչ բազմաֆունկցիոնալ Canon MF4010</t>
  </si>
  <si>
    <t>Հեռախոս Panatel KXT9191LL</t>
  </si>
  <si>
    <t>Հեռախոս  AT&amp;T</t>
  </si>
  <si>
    <t>Հեռախոս Eurotel KX-T60LL</t>
  </si>
  <si>
    <t>Հեռախոս Panasonic KX-TG1611UA R</t>
  </si>
  <si>
    <t>Հեռախոս Panasonic KX-TG1611UA B</t>
  </si>
  <si>
    <t>Հեռուստացույց  JVC</t>
  </si>
  <si>
    <t xml:space="preserve">Աթոռ </t>
  </si>
  <si>
    <t>Նվագարկիչ  JVC</t>
  </si>
  <si>
    <t>DVD նվագարկիչ ZENDO ZDVD1155</t>
  </si>
  <si>
    <t>Սեղան շախմատի</t>
  </si>
  <si>
    <t>պակասորդ</t>
  </si>
  <si>
    <t>3 Պահարան 3կոմպ. 3 կտ. ՀԱՇՎԵԿՇՌԻ ՀԻՄՆԱԿԱՆ ՄԻՋՈՑՆԵՐ19743739,53333333333«Աբովյանի N 4 մանկապարտեզ» ՀՈԱԿպակասորդ</t>
  </si>
  <si>
    <t>5  Պահարան  4 տեղանոց ՀԱՇՎԵԿՇՌԻ ՀԻՄՆԱԿԱՆ ՄԻՋՈՑՆԵՐ200825000«Աբովյանի N 4 մանկապարտեզ» ՀՈԱԿպակասորդ</t>
  </si>
  <si>
    <t>6 Պահարան հանդերձապահարան ՀԱՇՎԵԿՇՌԻ ՀԻՄՆԱԿԱՆ ՄԻՋՈՑՆԵՐ19742770«Աբովյանի N 4 մանկապարտեզ» ՀՈԱԿպակասորդ</t>
  </si>
  <si>
    <t>8 Հեռուստացույց LG32/անսարք/ ՀԱՇՎԵԿՇՌԻ ՀԻՄՆԱԿԱՆ ՄԻՋՈՑՆԵՐ2008122000«Աբովյանի N 4 մանկապարտեզ» ՀՈԱԿպակասորդ</t>
  </si>
  <si>
    <t>9 Պահարան ՀԱՇՎԵԿՇՌԻ ՀԻՄՆԱԿԱՆ ՄԻՋՈՑՆԵՐ19742770«Աբովյանի N 4 մանկապարտեզ» ՀՈԱԿպակասորդ</t>
  </si>
  <si>
    <t>11 Աթոռ մեծ ՀԱՇՎԵԿՇՌԻ ՀԻՄՆԱԿԱՆ ՄԻՋՈՑՆԵՐ20088000«Աբովյանի N 4 մանկապարտեզ» ՀՈԱԿպակասորդ</t>
  </si>
  <si>
    <t xml:space="preserve">Էլ. մսաղաց </t>
  </si>
  <si>
    <t>ԸՆԴԱՄԵՆԸ</t>
  </si>
  <si>
    <t>Ց ՈՒ Ց Ա Կ</t>
  </si>
  <si>
    <t xml:space="preserve">«Աբովյանի համայնքային կոմունալ տնտեսություն»  համայնքային ոչ առևտրային կազմակերպության  օգտագործման համար ոչ պիտանի հիմնական միջոցների </t>
  </si>
  <si>
    <t>(դրամ)</t>
  </si>
  <si>
    <t>Հ/h</t>
  </si>
  <si>
    <t xml:space="preserve">«Աբովյանի երեխաների աջակցության կենտրոն»  համայնքային ոչ առևտրային կազմակերպության  օգտագործման համար ոչ պիտանի հիմնական միջոցների </t>
  </si>
  <si>
    <t xml:space="preserve">«Աբովյանի քաղաքային տնտեսություն»  համայնքային ոչ առևտրային կազմակերպության  օգտագործման համար ոչ պիտանի հիմնական միջոցների </t>
  </si>
  <si>
    <t>Ընդարձակիչ բաք 100լ. /6</t>
  </si>
  <si>
    <t>Փափուկ կահույք /հոլ/</t>
  </si>
  <si>
    <t>Պոմպ  Star rs 30/2</t>
  </si>
  <si>
    <t>Բակ - 100</t>
  </si>
  <si>
    <t>Բակ - 80</t>
  </si>
  <si>
    <t>Բակ - 35</t>
  </si>
  <si>
    <t>Զուգափայտ</t>
  </si>
  <si>
    <t>Պոմպ   2HP</t>
  </si>
  <si>
    <t>Կանատ</t>
  </si>
  <si>
    <t>Բոքսի մեշոկ 1,20սմ</t>
  </si>
  <si>
    <t>Դաշնամուր   ՙՎիատկա՚</t>
  </si>
  <si>
    <t>Դաշնամուր   ՙԿոմիտաս՚</t>
  </si>
  <si>
    <t>Դաշնամուր   ՙԼաստոչկա՚</t>
  </si>
  <si>
    <t>Դաշնամուր   ՙԱնուշ՚</t>
  </si>
  <si>
    <t xml:space="preserve">«Գագիկ Ծառուկյանի անվան Աբովյանի սպորտի և մշակույթի համալիր կենտրոն» համայնքային ոչ առևտրային կազմակերպության  օգտագործման համար ոչ պիտանի հիմնական միջոցների </t>
  </si>
  <si>
    <t>Մոնիտոր Samsung Sync-Master</t>
  </si>
  <si>
    <t>Համակարգիչ Pentium 4</t>
  </si>
  <si>
    <t xml:space="preserve">Պահարան 3կոմպ. 3 կտ. </t>
  </si>
  <si>
    <t>Պահարան  4 տեղանոց</t>
  </si>
  <si>
    <t>Պահարան հանդերձապահարան</t>
  </si>
  <si>
    <t>Հեռուստացույց LG32/անսարք/</t>
  </si>
  <si>
    <t xml:space="preserve">Պահարան </t>
  </si>
  <si>
    <t>Աթոռ մեծ</t>
  </si>
  <si>
    <t xml:space="preserve">Պահարան մանկական </t>
  </si>
  <si>
    <t>Աթոռ պլասմասայից</t>
  </si>
  <si>
    <t>Սառնարան պահարան</t>
  </si>
  <si>
    <t xml:space="preserve">Հաց կտրող մեքենա </t>
  </si>
  <si>
    <t>Կարտոֆիլ մաքրելու մեքեա</t>
  </si>
  <si>
    <t>Բանջար.մաքրելու մեքենա</t>
  </si>
  <si>
    <t>Մանկական պահարան</t>
  </si>
  <si>
    <t>Աթոռ</t>
  </si>
  <si>
    <t xml:space="preserve">Կարի մեքենա </t>
  </si>
  <si>
    <t>Սառնարան</t>
  </si>
  <si>
    <t>Մանկական  Մահճակալ</t>
  </si>
  <si>
    <t>Սեղան  Մանկական</t>
  </si>
  <si>
    <t>Զգեստապահարան</t>
  </si>
  <si>
    <t xml:space="preserve">«Աբովյանի N 4 մանկապարտեզ»  համայնքային ոչ առևտրային կազմակերպության  օգտագործման համար ոչ պիտանի հիմնական միջոցների </t>
  </si>
  <si>
    <t xml:space="preserve">«Աբովյանի N 2 մանկապարտեզ»  համայնքային ոչ առևտրային կազմակերպության  օգտագործման համար ոչ պիտանի հիմնական միջոցների </t>
  </si>
  <si>
    <t>Հավելված N 2</t>
  </si>
  <si>
    <t>Բոքսի մեշոկ 1մ</t>
  </si>
  <si>
    <t>Մարմնամարզական կոն</t>
  </si>
  <si>
    <t>Մարմնամարզական այծիկ</t>
  </si>
  <si>
    <t>Տրամպլին</t>
  </si>
  <si>
    <t>Սեղան տնօրենի</t>
  </si>
  <si>
    <t>Մոտոցիկլետ</t>
  </si>
  <si>
    <t>Բարձրախոս HOX - 41</t>
  </si>
  <si>
    <t>Բարձրախոս APC - 7300</t>
  </si>
  <si>
    <t>Էլ. Վահանակներ</t>
  </si>
  <si>
    <t>Թենիսի սեղան</t>
  </si>
  <si>
    <t>Բոքսի ձեռնոց</t>
  </si>
  <si>
    <t>Գիմնաստիկայի օղակ</t>
  </si>
  <si>
    <t>Շվեդական պատ</t>
  </si>
  <si>
    <t>Քանակ խմբ</t>
  </si>
  <si>
    <t>Ազդանշանային համակարգ Matrix 816</t>
  </si>
  <si>
    <t>Ազդանշանային համակարգ Matrix 81612015237000</t>
  </si>
  <si>
    <t>Աթոռ դահլիճի</t>
  </si>
  <si>
    <t>Աթոռ դահլիճի10170,4</t>
  </si>
  <si>
    <t>Աթոռ դահլիճի10184</t>
  </si>
  <si>
    <t>Աթոռ դահլիճի10984</t>
  </si>
  <si>
    <t>Աթոռ կաշվեպատ</t>
  </si>
  <si>
    <t>Աթոռ կաշվեպատ10118</t>
  </si>
  <si>
    <t>Աթոռ մետաղական1010000</t>
  </si>
  <si>
    <t>Աթոռ մետաղական10115</t>
  </si>
  <si>
    <t>Աթոռ մետաղական1012500</t>
  </si>
  <si>
    <t>Աթոռ մետաղական120107900</t>
  </si>
  <si>
    <t>Աթոռ մետաղական1201414800</t>
  </si>
  <si>
    <t>ԱՀԿ ներքին բլոկ</t>
  </si>
  <si>
    <t>ԱՀԿ ներքին բլոկ10234000</t>
  </si>
  <si>
    <t>Անխափան սնուցման սարք1201419200</t>
  </si>
  <si>
    <t>Անխափան սնուցման սարք1201520700</t>
  </si>
  <si>
    <t>Անխափան սնուցման սարք1028050</t>
  </si>
  <si>
    <t>Անխափան սնուցման սարք Mercury</t>
  </si>
  <si>
    <t>Անխափան սնուցման սարք Mercury1201154835</t>
  </si>
  <si>
    <t>Անխափան սնուցման սարք Mercury1201419200</t>
  </si>
  <si>
    <t>Անխափան սնուցման սարք Mercury Elite850 Pro</t>
  </si>
  <si>
    <t>Անխափան սնուցման սարք Mercury Elite850 Pro1201419200</t>
  </si>
  <si>
    <t>Անխափան սնուցման սարք Merkury</t>
  </si>
  <si>
    <t>Անխափան սնուցման սարք Merkury1201419200</t>
  </si>
  <si>
    <t>Գրասեղան1083000</t>
  </si>
  <si>
    <t>Էլեկտրական տաքացուցիչ</t>
  </si>
  <si>
    <t>Էլեկտրական տաքացուցիչ1031000</t>
  </si>
  <si>
    <t>Համակարգիչ10236400</t>
  </si>
  <si>
    <t>Համակարգիչ10212800</t>
  </si>
  <si>
    <t>Համակարգիչ12014135000</t>
  </si>
  <si>
    <t>Համակարգիչ10109760</t>
  </si>
  <si>
    <t>Համակարգիչ12010328640</t>
  </si>
  <si>
    <t>Համակարգիչ12010229280</t>
  </si>
  <si>
    <t>Համակարգիչ12010216000</t>
  </si>
  <si>
    <t>Համակարգիչ10188190</t>
  </si>
  <si>
    <t>Համակարգիչ12013190000</t>
  </si>
  <si>
    <t>Համակարգիչ Intel Core i5-4590</t>
  </si>
  <si>
    <t>Համակարգիչ Intel Core i5-459012016453720</t>
  </si>
  <si>
    <t>Համակարգիչ Intel Core2 Quad Q8300</t>
  </si>
  <si>
    <t>Համակարգիչ Intel Core2 Quad Q830012010328640</t>
  </si>
  <si>
    <t>Հեռախոս-Ֆաքս Panasonic</t>
  </si>
  <si>
    <t>Հեռախոս-Ֆաքս Panasonic10132083</t>
  </si>
  <si>
    <t>Մոնիտոր ViewSonic VA926</t>
  </si>
  <si>
    <t>Մոնիտոր ViewSonic VA9261039000</t>
  </si>
  <si>
    <t>Նվագարկիչ LG</t>
  </si>
  <si>
    <t>Նվագարկիչ LG1047500</t>
  </si>
  <si>
    <t>Նվագարկիչ Nikai</t>
  </si>
  <si>
    <t>Նվագարկիչ Nikai1060000</t>
  </si>
  <si>
    <t>Նվագարկիչ Shivaki</t>
  </si>
  <si>
    <t>Նվագարկիչ Shivaki1060000</t>
  </si>
  <si>
    <t>Պատճենահանման սարք XEROX X</t>
  </si>
  <si>
    <t>Պատճենահանման սարք XEROX X10708400</t>
  </si>
  <si>
    <t>Սվիչ TP-Link TL-SF1024</t>
  </si>
  <si>
    <t>Սվիչ TP-Link TL-SF10241201567200</t>
  </si>
  <si>
    <t>Տեսաձայնագրիչ DVR Dolphin H.264</t>
  </si>
  <si>
    <t>Տեսաձայնագրիչ DVR Dolphin H.2641201375000</t>
  </si>
  <si>
    <t>Տնակ մետաղական</t>
  </si>
  <si>
    <t>Տնակ մետաղական1198026666</t>
  </si>
  <si>
    <t>Ցուցանակ Աբովյան քաղաքի կոթողի</t>
  </si>
  <si>
    <t>Ցուցանակ Աբովյան քաղաքի կոթողի12010225000</t>
  </si>
  <si>
    <t>Փոշեկուլ Rowenta</t>
  </si>
  <si>
    <t>Փոշեկուլ Rowenta12014175000</t>
  </si>
  <si>
    <t xml:space="preserve">Ֆոտոխցիկ Olympus FE-170 </t>
  </si>
  <si>
    <t>Ֆոտոխցիկ Olympus FE-170 10133840</t>
  </si>
  <si>
    <t>Ընդամենը</t>
  </si>
  <si>
    <t>Հավելված N 1</t>
  </si>
  <si>
    <t xml:space="preserve">Աբովյանի համայնքապետարանի  օգտագործման համար ոչ պիտանի հիմնական միջոցների </t>
  </si>
  <si>
    <t>Ձեռք բերման
տարեթիվ</t>
  </si>
  <si>
    <t>Printer   Canon  2900</t>
  </si>
  <si>
    <t>Pr   Պրինտեր   LG</t>
  </si>
  <si>
    <t xml:space="preserve"> Պրոյեկտոր   (Toshiba)  TDP   58</t>
  </si>
  <si>
    <t>Ուժեղացուցիչ   SNOW     9120</t>
  </si>
  <si>
    <t>Դյուրակիր համակարգչի պանակ.</t>
  </si>
  <si>
    <t>Համակարգիչ  Laptop  Sony VPCW12S1RP.RU3</t>
  </si>
  <si>
    <t>Դյուրակիր համակարգիչ APPLEIPAD 2 MD</t>
  </si>
  <si>
    <t>Բջջային հեռախոս  NOKIA  6700  GLAS</t>
  </si>
  <si>
    <t>Բջջային հեռախոս NOKIA  6700  GOLD     ED  IT</t>
  </si>
  <si>
    <t>LDP-9030D Թվային համակարգային հեռախոս</t>
  </si>
  <si>
    <t>Թվային համակարգային հեռախոս  LDP-7224D</t>
  </si>
  <si>
    <t xml:space="preserve">Հավելված  N 3 </t>
  </si>
  <si>
    <t xml:space="preserve">Հավելված N 4 </t>
  </si>
  <si>
    <t xml:space="preserve">«Աբովյանի N 5 մանկապարտեզ»  համայնքային ոչ առևտրային կազմակերպության  օգտագործման համար ոչ պիտանի հիմնական միջոցների </t>
  </si>
  <si>
    <t>Հավելված N 5</t>
  </si>
  <si>
    <t xml:space="preserve">«Աբովյանի N 6 մանկապարտեզ»  համայնքային ոչ առևտրային կազմակերպության  օգտագործման համար ոչ պիտանի հիմնական միջոցների </t>
  </si>
  <si>
    <t>Հավելված N 6</t>
  </si>
  <si>
    <t xml:space="preserve">«Աբովյանի N  7 մանկապարտեզ»  համայնքային ոչ առևտրային կազմակերպության  օգտագործման համար ոչ պիտանի հիմնական միջոցների </t>
  </si>
  <si>
    <t>Հավելված N 7</t>
  </si>
  <si>
    <t xml:space="preserve">«Աբովյանի N  9 մանկապարտեզ»  համայնքային ոչ առևտրային կազմակերպության  օգտագործման համար ոչ պիտանի հիմնական միջոցների </t>
  </si>
  <si>
    <t>Հավելված N 8</t>
  </si>
  <si>
    <t>Մանկական մահճակալ</t>
  </si>
  <si>
    <t xml:space="preserve">Աթոռ մանկական </t>
  </si>
  <si>
    <t xml:space="preserve">«Աբովյանի N 10 մանկապարտեզ»  համայնքային ոչ առևտրային կազմակերպության  օգտագործման համար ոչ պիտանի հիմնական միջոցների </t>
  </si>
  <si>
    <t>Հավելված  N 9</t>
  </si>
  <si>
    <t xml:space="preserve">«Աբովյանի N 12 մանկապարտեզ»  համայնքային ոչ առևտրային կազմակերպության  օգտագործման համար ոչ պիտանի հիմնական միջոցների </t>
  </si>
  <si>
    <t>Հավելված N 10</t>
  </si>
  <si>
    <t>Հավելված N 11</t>
  </si>
  <si>
    <t xml:space="preserve">«Աբովյանի համայնքային գրադարան» մշակութային հաստատություն համայնքային ոչ առևտրային կազմակերպության  օգտագործման համար ոչ պիտանի հիմնական միջոցների </t>
  </si>
  <si>
    <t>Հավելված N 12</t>
  </si>
  <si>
    <t xml:space="preserve">«Աբովյանի Զարեհ Սահակյանցի անվան երաժշտական դպրոց» արտադպրոցական կրթադաստիարակչական ուսումնական հաստատություն համայնքային ոչ առևտրային կազմակերպության  օգտագործման համար ոչ պիտանի հիմնական միջոցների </t>
  </si>
  <si>
    <t xml:space="preserve">Թավջութակ </t>
  </si>
  <si>
    <t>Հավելված N 13</t>
  </si>
  <si>
    <t xml:space="preserve">«Աբովյանի գեղարվեստի դպրոց» արտադպրոցական կրթադաստիարակչական ուսումնական հաստատություն համայնքային ոչ առևտրային կազմակերպության  օգտագործման համար ոչ պիտանի հիմնական միջոցների </t>
  </si>
  <si>
    <t>Հավելված  N 14</t>
  </si>
  <si>
    <t xml:space="preserve">«Աբովյանի շախմատի դպրոց» ուսումնական հաստատություն համայնքային ոչ առևտրային կազմակերպության  օգտագործման համար ոչ պիտանի հիմնական միջոցների </t>
  </si>
  <si>
    <t>Հավելված N 15</t>
  </si>
  <si>
    <t>Հավելված N 16</t>
  </si>
  <si>
    <t>Հավելված N 17</t>
  </si>
  <si>
    <t>Աբովյան համայնքի ավագանու
 2021 թվականի ապրիլի 14- ի
 N  16-Ա 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</si>
</sst>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color theme="1"/>
      <name val="Sylfaen"/>
      <family val="2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2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0" applyFont="1" applyAlignment="1">
      <alignment wrapText="1"/>
    </xf>
    <xf numFmtId="3" fontId="8" fillId="0" borderId="1" xfId="1" applyNumberFormat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3" fontId="8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9" fillId="0" borderId="0" xfId="2" applyFont="1" applyAlignment="1">
      <alignment horizontal="center" vertical="center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3" fontId="17" fillId="0" borderId="1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4" fillId="0" borderId="0" xfId="0" applyFont="1"/>
    <xf numFmtId="0" fontId="17" fillId="0" borderId="3" xfId="7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7" applyNumberFormat="1" applyFont="1" applyBorder="1" applyAlignment="1">
      <alignment horizontal="center" vertical="center" wrapText="1"/>
    </xf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0" fontId="16" fillId="0" borderId="0" xfId="0" applyFont="1" applyFill="1"/>
    <xf numFmtId="0" fontId="18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3" fontId="18" fillId="0" borderId="1" xfId="0" applyNumberFormat="1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3" fontId="12" fillId="0" borderId="1" xfId="8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0" xfId="0" applyFont="1" applyFill="1"/>
    <xf numFmtId="3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  <xf numFmtId="0" fontId="18" fillId="3" borderId="0" xfId="2" applyFont="1" applyFill="1" applyAlignment="1">
      <alignment horizontal="center" vertical="center"/>
    </xf>
    <xf numFmtId="0" fontId="14" fillId="3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3" fontId="17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9" fillId="3" borderId="0" xfId="2" applyFont="1" applyFill="1" applyAlignment="1">
      <alignment horizontal="center" vertical="center"/>
    </xf>
    <xf numFmtId="3" fontId="12" fillId="3" borderId="5" xfId="1" applyNumberFormat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/>
    </xf>
    <xf numFmtId="0" fontId="13" fillId="3" borderId="0" xfId="2" applyFont="1" applyFill="1" applyAlignment="1">
      <alignment horizontal="center" vertical="center"/>
    </xf>
    <xf numFmtId="0" fontId="17" fillId="3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left" vertical="center" wrapText="1"/>
    </xf>
    <xf numFmtId="3" fontId="17" fillId="0" borderId="1" xfId="7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</cellXfs>
  <cellStyles count="9">
    <cellStyle name="Normal" xfId="0" builtinId="0"/>
    <cellStyle name="Normal 13 2" xfId="1"/>
    <cellStyle name="Normal 13 2 2" xfId="7"/>
    <cellStyle name="Normal 2" xfId="2"/>
    <cellStyle name="Normal 2 3" xfId="3"/>
    <cellStyle name="Normal 20" xfId="4"/>
    <cellStyle name="Normal 3" xfId="5"/>
    <cellStyle name="Normal 5 2" xfId="6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>
      <selection activeCell="N9" sqref="N9"/>
    </sheetView>
  </sheetViews>
  <sheetFormatPr defaultColWidth="8.85546875" defaultRowHeight="16.5"/>
  <cols>
    <col min="1" max="1" width="5.5703125" style="84" customWidth="1"/>
    <col min="2" max="2" width="0" style="84" hidden="1" customWidth="1"/>
    <col min="3" max="3" width="31.85546875" style="93" customWidth="1"/>
    <col min="4" max="4" width="9.7109375" style="93" customWidth="1"/>
    <col min="5" max="5" width="10.7109375" style="93" customWidth="1"/>
    <col min="6" max="6" width="12.7109375" style="93" bestFit="1" customWidth="1"/>
    <col min="7" max="7" width="12.7109375" style="93" customWidth="1"/>
    <col min="8" max="8" width="11.7109375" style="93" customWidth="1"/>
    <col min="9" max="9" width="12.7109375" style="84" hidden="1" customWidth="1"/>
    <col min="10" max="10" width="19.28515625" style="84" hidden="1" customWidth="1"/>
    <col min="11" max="16384" width="8.85546875" style="84"/>
  </cols>
  <sheetData>
    <row r="1" spans="1:22" s="16" customFormat="1" ht="15" customHeight="1">
      <c r="C1" s="53"/>
      <c r="F1" s="152" t="s">
        <v>222</v>
      </c>
      <c r="G1" s="152"/>
      <c r="H1" s="152"/>
    </row>
    <row r="2" spans="1:22" s="16" customFormat="1" ht="51.75" customHeight="1">
      <c r="C2" s="53"/>
      <c r="D2" s="53"/>
      <c r="E2" s="53"/>
      <c r="F2" s="152" t="s">
        <v>264</v>
      </c>
      <c r="G2" s="152"/>
      <c r="H2" s="152"/>
      <c r="I2" s="152"/>
      <c r="J2" s="152"/>
    </row>
    <row r="3" spans="1:22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</row>
    <row r="4" spans="1:22" s="16" customFormat="1" ht="34.5" customHeight="1">
      <c r="B4" s="152" t="s">
        <v>223</v>
      </c>
      <c r="C4" s="152"/>
      <c r="D4" s="152"/>
      <c r="E4" s="152"/>
      <c r="F4" s="152"/>
      <c r="G4" s="152"/>
      <c r="H4" s="152"/>
    </row>
    <row r="5" spans="1:22" s="24" customFormat="1" ht="55.5" customHeight="1">
      <c r="A5" s="81" t="s">
        <v>0</v>
      </c>
      <c r="B5" s="81"/>
      <c r="C5" s="81" t="s">
        <v>1</v>
      </c>
      <c r="D5" s="81" t="s">
        <v>224</v>
      </c>
      <c r="E5" s="82" t="s">
        <v>4</v>
      </c>
      <c r="F5" s="83" t="s">
        <v>5</v>
      </c>
      <c r="G5" s="83" t="s">
        <v>6</v>
      </c>
      <c r="H5" s="27" t="s">
        <v>7</v>
      </c>
      <c r="I5" s="83"/>
      <c r="J5" s="81" t="s">
        <v>155</v>
      </c>
      <c r="R5" s="152"/>
      <c r="S5" s="152"/>
      <c r="T5" s="152"/>
      <c r="U5" s="152"/>
      <c r="V5" s="152"/>
    </row>
    <row r="6" spans="1:22" ht="21.95" customHeight="1">
      <c r="A6" s="85">
        <v>1</v>
      </c>
      <c r="B6" s="86">
        <v>1</v>
      </c>
      <c r="C6" s="100" t="s">
        <v>156</v>
      </c>
      <c r="D6" s="87">
        <v>2015</v>
      </c>
      <c r="E6" s="87">
        <v>1</v>
      </c>
      <c r="F6" s="88">
        <v>237000</v>
      </c>
      <c r="G6" s="88">
        <f t="shared" ref="G6:G48" si="0">+E6*F6</f>
        <v>237000</v>
      </c>
      <c r="H6" s="89">
        <v>0</v>
      </c>
      <c r="I6" s="88" t="s">
        <v>157</v>
      </c>
      <c r="J6" s="87">
        <v>1</v>
      </c>
    </row>
    <row r="7" spans="1:22" ht="21.95" customHeight="1">
      <c r="A7" s="85">
        <v>2</v>
      </c>
      <c r="B7" s="86">
        <v>2</v>
      </c>
      <c r="C7" s="100" t="s">
        <v>158</v>
      </c>
      <c r="D7" s="87"/>
      <c r="E7" s="87">
        <v>328</v>
      </c>
      <c r="F7" s="88">
        <v>170.4</v>
      </c>
      <c r="G7" s="88">
        <f t="shared" si="0"/>
        <v>55891.200000000004</v>
      </c>
      <c r="H7" s="89">
        <v>0</v>
      </c>
      <c r="I7" s="88" t="s">
        <v>159</v>
      </c>
      <c r="J7" s="87">
        <v>328</v>
      </c>
    </row>
    <row r="8" spans="1:22" ht="21.95" customHeight="1">
      <c r="A8" s="85">
        <v>3</v>
      </c>
      <c r="B8" s="86">
        <v>3</v>
      </c>
      <c r="C8" s="100" t="s">
        <v>158</v>
      </c>
      <c r="D8" s="87"/>
      <c r="E8" s="87">
        <v>1</v>
      </c>
      <c r="F8" s="88">
        <v>184</v>
      </c>
      <c r="G8" s="88">
        <f t="shared" si="0"/>
        <v>184</v>
      </c>
      <c r="H8" s="89">
        <v>0</v>
      </c>
      <c r="I8" s="88" t="s">
        <v>160</v>
      </c>
      <c r="J8" s="87">
        <v>1</v>
      </c>
    </row>
    <row r="9" spans="1:22" ht="21.95" customHeight="1">
      <c r="A9" s="85">
        <v>4</v>
      </c>
      <c r="B9" s="86">
        <v>4</v>
      </c>
      <c r="C9" s="100" t="s">
        <v>158</v>
      </c>
      <c r="D9" s="87"/>
      <c r="E9" s="87">
        <v>6</v>
      </c>
      <c r="F9" s="88">
        <v>984</v>
      </c>
      <c r="G9" s="88">
        <f t="shared" si="0"/>
        <v>5904</v>
      </c>
      <c r="H9" s="89">
        <v>0</v>
      </c>
      <c r="I9" s="88" t="s">
        <v>161</v>
      </c>
      <c r="J9" s="87">
        <v>6</v>
      </c>
    </row>
    <row r="10" spans="1:22" ht="21.95" customHeight="1">
      <c r="A10" s="85">
        <v>5</v>
      </c>
      <c r="B10" s="86">
        <v>5</v>
      </c>
      <c r="C10" s="101" t="s">
        <v>162</v>
      </c>
      <c r="D10" s="87"/>
      <c r="E10" s="87">
        <v>3</v>
      </c>
      <c r="F10" s="88">
        <v>118</v>
      </c>
      <c r="G10" s="88">
        <f t="shared" si="0"/>
        <v>354</v>
      </c>
      <c r="H10" s="89">
        <v>0</v>
      </c>
      <c r="I10" s="88" t="s">
        <v>163</v>
      </c>
      <c r="J10" s="87">
        <v>3</v>
      </c>
    </row>
    <row r="11" spans="1:22" ht="21.95" customHeight="1">
      <c r="A11" s="85">
        <v>6</v>
      </c>
      <c r="B11" s="86">
        <v>6</v>
      </c>
      <c r="C11" s="100" t="s">
        <v>52</v>
      </c>
      <c r="D11" s="87"/>
      <c r="E11" s="87">
        <v>5</v>
      </c>
      <c r="F11" s="88">
        <v>9999.9999999999982</v>
      </c>
      <c r="G11" s="88">
        <f t="shared" si="0"/>
        <v>49999.999999999993</v>
      </c>
      <c r="H11" s="89">
        <v>0</v>
      </c>
      <c r="I11" s="88" t="s">
        <v>164</v>
      </c>
      <c r="J11" s="87">
        <v>5</v>
      </c>
    </row>
    <row r="12" spans="1:22" ht="21.95" customHeight="1">
      <c r="A12" s="85">
        <v>7</v>
      </c>
      <c r="B12" s="86">
        <v>7</v>
      </c>
      <c r="C12" s="101" t="s">
        <v>52</v>
      </c>
      <c r="D12" s="87"/>
      <c r="E12" s="87">
        <v>7</v>
      </c>
      <c r="F12" s="88">
        <v>115</v>
      </c>
      <c r="G12" s="88">
        <f t="shared" si="0"/>
        <v>805</v>
      </c>
      <c r="H12" s="89">
        <v>0</v>
      </c>
      <c r="I12" s="88" t="s">
        <v>165</v>
      </c>
      <c r="J12" s="87">
        <v>7</v>
      </c>
    </row>
    <row r="13" spans="1:22" ht="21.95" customHeight="1">
      <c r="A13" s="85">
        <v>8</v>
      </c>
      <c r="B13" s="86">
        <v>8</v>
      </c>
      <c r="C13" s="101" t="s">
        <v>52</v>
      </c>
      <c r="D13" s="87"/>
      <c r="E13" s="87">
        <v>1</v>
      </c>
      <c r="F13" s="88">
        <v>12500</v>
      </c>
      <c r="G13" s="88">
        <f t="shared" si="0"/>
        <v>12500</v>
      </c>
      <c r="H13" s="89">
        <v>0</v>
      </c>
      <c r="I13" s="88" t="s">
        <v>166</v>
      </c>
      <c r="J13" s="87">
        <v>1</v>
      </c>
    </row>
    <row r="14" spans="1:22" ht="21.95" customHeight="1">
      <c r="A14" s="85">
        <v>9</v>
      </c>
      <c r="B14" s="86">
        <v>9</v>
      </c>
      <c r="C14" s="101" t="s">
        <v>52</v>
      </c>
      <c r="D14" s="87">
        <v>2010</v>
      </c>
      <c r="E14" s="87">
        <v>2</v>
      </c>
      <c r="F14" s="88">
        <v>7900</v>
      </c>
      <c r="G14" s="88">
        <f t="shared" si="0"/>
        <v>15800</v>
      </c>
      <c r="H14" s="89">
        <v>0</v>
      </c>
      <c r="I14" s="88" t="s">
        <v>167</v>
      </c>
      <c r="J14" s="87">
        <v>2</v>
      </c>
    </row>
    <row r="15" spans="1:22" ht="21.95" customHeight="1">
      <c r="A15" s="85">
        <v>10</v>
      </c>
      <c r="B15" s="86">
        <v>10</v>
      </c>
      <c r="C15" s="101" t="s">
        <v>52</v>
      </c>
      <c r="D15" s="87">
        <v>2014</v>
      </c>
      <c r="E15" s="87">
        <v>7</v>
      </c>
      <c r="F15" s="88">
        <v>14800</v>
      </c>
      <c r="G15" s="88">
        <f t="shared" si="0"/>
        <v>103600</v>
      </c>
      <c r="H15" s="89">
        <v>0</v>
      </c>
      <c r="I15" s="88" t="s">
        <v>168</v>
      </c>
      <c r="J15" s="87">
        <v>7</v>
      </c>
    </row>
    <row r="16" spans="1:22" ht="21.95" customHeight="1">
      <c r="A16" s="85">
        <v>11</v>
      </c>
      <c r="B16" s="86">
        <v>11</v>
      </c>
      <c r="C16" s="101" t="s">
        <v>169</v>
      </c>
      <c r="D16" s="87"/>
      <c r="E16" s="87">
        <v>1</v>
      </c>
      <c r="F16" s="88">
        <v>234000</v>
      </c>
      <c r="G16" s="88">
        <f t="shared" si="0"/>
        <v>234000</v>
      </c>
      <c r="H16" s="89">
        <v>0</v>
      </c>
      <c r="I16" s="88" t="s">
        <v>170</v>
      </c>
      <c r="J16" s="87">
        <v>1</v>
      </c>
    </row>
    <row r="17" spans="1:10" ht="21.95" customHeight="1">
      <c r="A17" s="85">
        <v>12</v>
      </c>
      <c r="B17" s="86">
        <v>12</v>
      </c>
      <c r="C17" s="100" t="s">
        <v>70</v>
      </c>
      <c r="D17" s="87">
        <v>2014</v>
      </c>
      <c r="E17" s="87">
        <v>1</v>
      </c>
      <c r="F17" s="88">
        <v>19200</v>
      </c>
      <c r="G17" s="88">
        <f t="shared" si="0"/>
        <v>19200</v>
      </c>
      <c r="H17" s="89">
        <v>0</v>
      </c>
      <c r="I17" s="88" t="s">
        <v>171</v>
      </c>
      <c r="J17" s="87">
        <v>1</v>
      </c>
    </row>
    <row r="18" spans="1:10" ht="21.95" customHeight="1">
      <c r="A18" s="85">
        <v>13</v>
      </c>
      <c r="B18" s="86">
        <v>13</v>
      </c>
      <c r="C18" s="100" t="s">
        <v>70</v>
      </c>
      <c r="D18" s="87">
        <v>2015</v>
      </c>
      <c r="E18" s="87">
        <v>1</v>
      </c>
      <c r="F18" s="88">
        <v>20700</v>
      </c>
      <c r="G18" s="88">
        <f t="shared" si="0"/>
        <v>20700</v>
      </c>
      <c r="H18" s="89">
        <v>0</v>
      </c>
      <c r="I18" s="88" t="s">
        <v>172</v>
      </c>
      <c r="J18" s="87">
        <v>1</v>
      </c>
    </row>
    <row r="19" spans="1:10" ht="21.95" customHeight="1">
      <c r="A19" s="85">
        <v>14</v>
      </c>
      <c r="B19" s="86">
        <v>14</v>
      </c>
      <c r="C19" s="101" t="s">
        <v>70</v>
      </c>
      <c r="D19" s="87"/>
      <c r="E19" s="87">
        <v>1</v>
      </c>
      <c r="F19" s="88">
        <v>28050</v>
      </c>
      <c r="G19" s="88">
        <f t="shared" si="0"/>
        <v>28050</v>
      </c>
      <c r="H19" s="89">
        <v>0</v>
      </c>
      <c r="I19" s="88" t="s">
        <v>173</v>
      </c>
      <c r="J19" s="87">
        <v>1</v>
      </c>
    </row>
    <row r="20" spans="1:10" ht="21.95" customHeight="1">
      <c r="A20" s="85">
        <v>15</v>
      </c>
      <c r="B20" s="86">
        <v>15</v>
      </c>
      <c r="C20" s="100" t="s">
        <v>174</v>
      </c>
      <c r="D20" s="87">
        <v>2011</v>
      </c>
      <c r="E20" s="87">
        <v>1</v>
      </c>
      <c r="F20" s="88">
        <v>54835</v>
      </c>
      <c r="G20" s="88">
        <f t="shared" si="0"/>
        <v>54835</v>
      </c>
      <c r="H20" s="89">
        <v>0</v>
      </c>
      <c r="I20" s="88" t="s">
        <v>175</v>
      </c>
      <c r="J20" s="87">
        <v>1</v>
      </c>
    </row>
    <row r="21" spans="1:10" ht="21.95" customHeight="1">
      <c r="A21" s="85">
        <v>16</v>
      </c>
      <c r="B21" s="86">
        <v>16</v>
      </c>
      <c r="C21" s="100" t="s">
        <v>174</v>
      </c>
      <c r="D21" s="87">
        <v>2014</v>
      </c>
      <c r="E21" s="87">
        <v>3</v>
      </c>
      <c r="F21" s="88">
        <v>19200</v>
      </c>
      <c r="G21" s="88">
        <f t="shared" si="0"/>
        <v>57600</v>
      </c>
      <c r="H21" s="89">
        <v>0</v>
      </c>
      <c r="I21" s="88" t="s">
        <v>176</v>
      </c>
      <c r="J21" s="87">
        <v>3</v>
      </c>
    </row>
    <row r="22" spans="1:10" ht="30" customHeight="1">
      <c r="A22" s="85">
        <v>17</v>
      </c>
      <c r="B22" s="86">
        <v>17</v>
      </c>
      <c r="C22" s="100" t="s">
        <v>177</v>
      </c>
      <c r="D22" s="87">
        <v>2014</v>
      </c>
      <c r="E22" s="87">
        <v>4</v>
      </c>
      <c r="F22" s="88">
        <v>19200</v>
      </c>
      <c r="G22" s="88">
        <f t="shared" si="0"/>
        <v>76800</v>
      </c>
      <c r="H22" s="89">
        <v>0</v>
      </c>
      <c r="I22" s="88" t="s">
        <v>178</v>
      </c>
      <c r="J22" s="87">
        <v>4</v>
      </c>
    </row>
    <row r="23" spans="1:10" ht="21.95" customHeight="1">
      <c r="A23" s="85">
        <v>18</v>
      </c>
      <c r="B23" s="86">
        <v>18</v>
      </c>
      <c r="C23" s="101" t="s">
        <v>179</v>
      </c>
      <c r="D23" s="87">
        <v>2014</v>
      </c>
      <c r="E23" s="87">
        <v>3</v>
      </c>
      <c r="F23" s="88">
        <v>19200</v>
      </c>
      <c r="G23" s="88">
        <f t="shared" si="0"/>
        <v>57600</v>
      </c>
      <c r="H23" s="89">
        <v>0</v>
      </c>
      <c r="I23" s="88" t="s">
        <v>180</v>
      </c>
      <c r="J23" s="87">
        <v>3</v>
      </c>
    </row>
    <row r="24" spans="1:10" ht="21.95" customHeight="1">
      <c r="A24" s="85">
        <v>19</v>
      </c>
      <c r="B24" s="86">
        <v>19</v>
      </c>
      <c r="C24" s="101" t="s">
        <v>24</v>
      </c>
      <c r="D24" s="87"/>
      <c r="E24" s="87">
        <v>1</v>
      </c>
      <c r="F24" s="88">
        <v>83000</v>
      </c>
      <c r="G24" s="88">
        <f t="shared" si="0"/>
        <v>83000</v>
      </c>
      <c r="H24" s="89">
        <v>0</v>
      </c>
      <c r="I24" s="88" t="s">
        <v>181</v>
      </c>
      <c r="J24" s="87">
        <v>1</v>
      </c>
    </row>
    <row r="25" spans="1:10" ht="21.95" customHeight="1">
      <c r="A25" s="85">
        <v>20</v>
      </c>
      <c r="B25" s="86">
        <v>20</v>
      </c>
      <c r="C25" s="101" t="s">
        <v>182</v>
      </c>
      <c r="D25" s="87"/>
      <c r="E25" s="87">
        <v>1</v>
      </c>
      <c r="F25" s="88">
        <v>31000</v>
      </c>
      <c r="G25" s="88">
        <f t="shared" si="0"/>
        <v>31000</v>
      </c>
      <c r="H25" s="89">
        <v>0</v>
      </c>
      <c r="I25" s="88" t="s">
        <v>183</v>
      </c>
      <c r="J25" s="87">
        <v>1</v>
      </c>
    </row>
    <row r="26" spans="1:10" ht="21.95" customHeight="1">
      <c r="A26" s="85">
        <v>21</v>
      </c>
      <c r="B26" s="86">
        <v>21</v>
      </c>
      <c r="C26" s="101" t="s">
        <v>33</v>
      </c>
      <c r="D26" s="87"/>
      <c r="E26" s="87">
        <v>4</v>
      </c>
      <c r="F26" s="88">
        <v>236400</v>
      </c>
      <c r="G26" s="88">
        <f t="shared" si="0"/>
        <v>945600</v>
      </c>
      <c r="H26" s="89">
        <v>0</v>
      </c>
      <c r="I26" s="88" t="s">
        <v>184</v>
      </c>
      <c r="J26" s="87">
        <v>4</v>
      </c>
    </row>
    <row r="27" spans="1:10" ht="21.95" customHeight="1">
      <c r="A27" s="85">
        <v>22</v>
      </c>
      <c r="B27" s="86">
        <v>22</v>
      </c>
      <c r="C27" s="101" t="s">
        <v>33</v>
      </c>
      <c r="D27" s="87"/>
      <c r="E27" s="87">
        <v>4</v>
      </c>
      <c r="F27" s="88">
        <v>212800</v>
      </c>
      <c r="G27" s="88">
        <f t="shared" si="0"/>
        <v>851200</v>
      </c>
      <c r="H27" s="89">
        <v>0</v>
      </c>
      <c r="I27" s="88" t="s">
        <v>185</v>
      </c>
      <c r="J27" s="87">
        <v>4</v>
      </c>
    </row>
    <row r="28" spans="1:10" ht="21.95" customHeight="1">
      <c r="A28" s="85">
        <v>23</v>
      </c>
      <c r="B28" s="86">
        <v>23</v>
      </c>
      <c r="C28" s="101" t="s">
        <v>33</v>
      </c>
      <c r="D28" s="87">
        <v>2014</v>
      </c>
      <c r="E28" s="87">
        <v>1</v>
      </c>
      <c r="F28" s="88">
        <v>135000</v>
      </c>
      <c r="G28" s="88">
        <f t="shared" si="0"/>
        <v>135000</v>
      </c>
      <c r="H28" s="89">
        <v>0</v>
      </c>
      <c r="I28" s="88" t="s">
        <v>186</v>
      </c>
      <c r="J28" s="87">
        <v>1</v>
      </c>
    </row>
    <row r="29" spans="1:10" ht="21.95" customHeight="1">
      <c r="A29" s="85">
        <v>24</v>
      </c>
      <c r="B29" s="86">
        <v>24</v>
      </c>
      <c r="C29" s="101" t="s">
        <v>33</v>
      </c>
      <c r="D29" s="87"/>
      <c r="E29" s="87">
        <v>1</v>
      </c>
      <c r="F29" s="88">
        <v>109760</v>
      </c>
      <c r="G29" s="88">
        <f t="shared" si="0"/>
        <v>109760</v>
      </c>
      <c r="H29" s="89">
        <v>0</v>
      </c>
      <c r="I29" s="88" t="s">
        <v>187</v>
      </c>
      <c r="J29" s="87">
        <v>1</v>
      </c>
    </row>
    <row r="30" spans="1:10" ht="21.95" customHeight="1">
      <c r="A30" s="85">
        <v>25</v>
      </c>
      <c r="B30" s="86">
        <v>25</v>
      </c>
      <c r="C30" s="101" t="s">
        <v>33</v>
      </c>
      <c r="D30" s="87">
        <v>2010</v>
      </c>
      <c r="E30" s="87">
        <v>1</v>
      </c>
      <c r="F30" s="88">
        <v>328640</v>
      </c>
      <c r="G30" s="88">
        <f t="shared" si="0"/>
        <v>328640</v>
      </c>
      <c r="H30" s="89">
        <v>0</v>
      </c>
      <c r="I30" s="88" t="s">
        <v>188</v>
      </c>
      <c r="J30" s="87">
        <v>1</v>
      </c>
    </row>
    <row r="31" spans="1:10" ht="21.95" customHeight="1">
      <c r="A31" s="85">
        <v>26</v>
      </c>
      <c r="B31" s="86">
        <v>26</v>
      </c>
      <c r="C31" s="101" t="s">
        <v>33</v>
      </c>
      <c r="D31" s="87">
        <v>2010</v>
      </c>
      <c r="E31" s="87">
        <v>1</v>
      </c>
      <c r="F31" s="88">
        <v>229280</v>
      </c>
      <c r="G31" s="88">
        <f t="shared" si="0"/>
        <v>229280</v>
      </c>
      <c r="H31" s="89">
        <v>0</v>
      </c>
      <c r="I31" s="88" t="s">
        <v>189</v>
      </c>
      <c r="J31" s="87">
        <v>1</v>
      </c>
    </row>
    <row r="32" spans="1:10" ht="21.95" customHeight="1">
      <c r="A32" s="85">
        <v>27</v>
      </c>
      <c r="B32" s="86">
        <v>27</v>
      </c>
      <c r="C32" s="101" t="s">
        <v>33</v>
      </c>
      <c r="D32" s="87">
        <v>2010</v>
      </c>
      <c r="E32" s="87">
        <v>1</v>
      </c>
      <c r="F32" s="88">
        <v>216000</v>
      </c>
      <c r="G32" s="88">
        <f t="shared" si="0"/>
        <v>216000</v>
      </c>
      <c r="H32" s="89">
        <v>0</v>
      </c>
      <c r="I32" s="88" t="s">
        <v>190</v>
      </c>
      <c r="J32" s="87">
        <v>1</v>
      </c>
    </row>
    <row r="33" spans="1:10" ht="21.95" customHeight="1">
      <c r="A33" s="85">
        <v>28</v>
      </c>
      <c r="B33" s="86">
        <v>28</v>
      </c>
      <c r="C33" s="101" t="s">
        <v>33</v>
      </c>
      <c r="D33" s="87"/>
      <c r="E33" s="87">
        <v>1</v>
      </c>
      <c r="F33" s="88">
        <v>188190</v>
      </c>
      <c r="G33" s="88">
        <f t="shared" si="0"/>
        <v>188190</v>
      </c>
      <c r="H33" s="89">
        <v>0</v>
      </c>
      <c r="I33" s="88" t="s">
        <v>191</v>
      </c>
      <c r="J33" s="87">
        <v>1</v>
      </c>
    </row>
    <row r="34" spans="1:10" ht="21.95" customHeight="1">
      <c r="A34" s="85">
        <v>29</v>
      </c>
      <c r="B34" s="86">
        <v>29</v>
      </c>
      <c r="C34" s="101" t="s">
        <v>33</v>
      </c>
      <c r="D34" s="87">
        <v>2013</v>
      </c>
      <c r="E34" s="87">
        <v>1</v>
      </c>
      <c r="F34" s="88">
        <v>190000</v>
      </c>
      <c r="G34" s="88">
        <f t="shared" si="0"/>
        <v>190000</v>
      </c>
      <c r="H34" s="89">
        <v>0</v>
      </c>
      <c r="I34" s="88" t="s">
        <v>192</v>
      </c>
      <c r="J34" s="87">
        <v>1</v>
      </c>
    </row>
    <row r="35" spans="1:10" ht="21.95" customHeight="1">
      <c r="A35" s="85">
        <v>30</v>
      </c>
      <c r="B35" s="86">
        <v>30</v>
      </c>
      <c r="C35" s="101" t="s">
        <v>193</v>
      </c>
      <c r="D35" s="87">
        <v>2016</v>
      </c>
      <c r="E35" s="87">
        <v>1</v>
      </c>
      <c r="F35" s="88">
        <v>453720</v>
      </c>
      <c r="G35" s="88">
        <f t="shared" si="0"/>
        <v>453720</v>
      </c>
      <c r="H35" s="89">
        <v>0</v>
      </c>
      <c r="I35" s="88" t="s">
        <v>194</v>
      </c>
      <c r="J35" s="87">
        <v>1</v>
      </c>
    </row>
    <row r="36" spans="1:10" ht="21.95" customHeight="1">
      <c r="A36" s="85">
        <v>31</v>
      </c>
      <c r="B36" s="86">
        <v>31</v>
      </c>
      <c r="C36" s="101" t="s">
        <v>195</v>
      </c>
      <c r="D36" s="87">
        <v>2010</v>
      </c>
      <c r="E36" s="87">
        <v>1</v>
      </c>
      <c r="F36" s="88">
        <v>328640</v>
      </c>
      <c r="G36" s="88">
        <f t="shared" si="0"/>
        <v>328640</v>
      </c>
      <c r="H36" s="89">
        <v>0</v>
      </c>
      <c r="I36" s="88" t="s">
        <v>196</v>
      </c>
      <c r="J36" s="87">
        <v>1</v>
      </c>
    </row>
    <row r="37" spans="1:10" ht="21.95" customHeight="1">
      <c r="A37" s="85">
        <v>32</v>
      </c>
      <c r="B37" s="86">
        <v>32</v>
      </c>
      <c r="C37" s="101" t="s">
        <v>197</v>
      </c>
      <c r="D37" s="87"/>
      <c r="E37" s="87">
        <v>1</v>
      </c>
      <c r="F37" s="88">
        <v>132083</v>
      </c>
      <c r="G37" s="88">
        <f t="shared" si="0"/>
        <v>132083</v>
      </c>
      <c r="H37" s="89">
        <v>0</v>
      </c>
      <c r="I37" s="88" t="s">
        <v>198</v>
      </c>
      <c r="J37" s="87">
        <v>1</v>
      </c>
    </row>
    <row r="38" spans="1:10" ht="21.95" customHeight="1">
      <c r="A38" s="85">
        <v>33</v>
      </c>
      <c r="B38" s="86">
        <v>33</v>
      </c>
      <c r="C38" s="101" t="s">
        <v>199</v>
      </c>
      <c r="D38" s="87"/>
      <c r="E38" s="87">
        <v>1</v>
      </c>
      <c r="F38" s="88">
        <v>39000.000000000007</v>
      </c>
      <c r="G38" s="88">
        <f t="shared" si="0"/>
        <v>39000.000000000007</v>
      </c>
      <c r="H38" s="89">
        <v>0</v>
      </c>
      <c r="I38" s="88" t="s">
        <v>200</v>
      </c>
      <c r="J38" s="87">
        <v>1</v>
      </c>
    </row>
    <row r="39" spans="1:10" ht="21.95" customHeight="1">
      <c r="A39" s="85">
        <v>34</v>
      </c>
      <c r="B39" s="86">
        <v>34</v>
      </c>
      <c r="C39" s="101" t="s">
        <v>201</v>
      </c>
      <c r="D39" s="87"/>
      <c r="E39" s="87">
        <v>1</v>
      </c>
      <c r="F39" s="88">
        <v>47500</v>
      </c>
      <c r="G39" s="88">
        <f t="shared" si="0"/>
        <v>47500</v>
      </c>
      <c r="H39" s="89">
        <v>0</v>
      </c>
      <c r="I39" s="88" t="s">
        <v>202</v>
      </c>
      <c r="J39" s="87">
        <v>1</v>
      </c>
    </row>
    <row r="40" spans="1:10" ht="21.95" customHeight="1">
      <c r="A40" s="85">
        <v>35</v>
      </c>
      <c r="B40" s="86">
        <v>35</v>
      </c>
      <c r="C40" s="101" t="s">
        <v>203</v>
      </c>
      <c r="D40" s="87"/>
      <c r="E40" s="87">
        <v>1</v>
      </c>
      <c r="F40" s="88">
        <v>60000</v>
      </c>
      <c r="G40" s="88">
        <f t="shared" si="0"/>
        <v>60000</v>
      </c>
      <c r="H40" s="89">
        <v>0</v>
      </c>
      <c r="I40" s="88" t="s">
        <v>204</v>
      </c>
      <c r="J40" s="87">
        <v>1</v>
      </c>
    </row>
    <row r="41" spans="1:10" ht="21.95" customHeight="1">
      <c r="A41" s="85">
        <v>36</v>
      </c>
      <c r="B41" s="86">
        <v>36</v>
      </c>
      <c r="C41" s="101" t="s">
        <v>205</v>
      </c>
      <c r="D41" s="87"/>
      <c r="E41" s="87">
        <v>1</v>
      </c>
      <c r="F41" s="88">
        <v>60000</v>
      </c>
      <c r="G41" s="88">
        <f t="shared" si="0"/>
        <v>60000</v>
      </c>
      <c r="H41" s="89">
        <v>0</v>
      </c>
      <c r="I41" s="88" t="s">
        <v>206</v>
      </c>
      <c r="J41" s="87">
        <v>1</v>
      </c>
    </row>
    <row r="42" spans="1:10" ht="21.95" customHeight="1">
      <c r="A42" s="85">
        <v>37</v>
      </c>
      <c r="B42" s="86">
        <v>37</v>
      </c>
      <c r="C42" s="101" t="s">
        <v>207</v>
      </c>
      <c r="D42" s="87"/>
      <c r="E42" s="87">
        <v>1</v>
      </c>
      <c r="F42" s="88">
        <v>708400</v>
      </c>
      <c r="G42" s="88">
        <f t="shared" si="0"/>
        <v>708400</v>
      </c>
      <c r="H42" s="89">
        <v>0</v>
      </c>
      <c r="I42" s="88" t="s">
        <v>208</v>
      </c>
      <c r="J42" s="87">
        <v>1</v>
      </c>
    </row>
    <row r="43" spans="1:10" ht="21.95" customHeight="1">
      <c r="A43" s="85">
        <v>38</v>
      </c>
      <c r="B43" s="86">
        <v>38</v>
      </c>
      <c r="C43" s="101" t="s">
        <v>209</v>
      </c>
      <c r="D43" s="87">
        <v>2015</v>
      </c>
      <c r="E43" s="87">
        <v>1</v>
      </c>
      <c r="F43" s="88">
        <v>67200</v>
      </c>
      <c r="G43" s="88">
        <f t="shared" si="0"/>
        <v>67200</v>
      </c>
      <c r="H43" s="89">
        <v>0</v>
      </c>
      <c r="I43" s="88" t="s">
        <v>210</v>
      </c>
      <c r="J43" s="87">
        <v>1</v>
      </c>
    </row>
    <row r="44" spans="1:10" ht="21.95" customHeight="1">
      <c r="A44" s="85">
        <v>39</v>
      </c>
      <c r="B44" s="86">
        <v>39</v>
      </c>
      <c r="C44" s="101" t="s">
        <v>211</v>
      </c>
      <c r="D44" s="87">
        <v>2013</v>
      </c>
      <c r="E44" s="87">
        <v>1</v>
      </c>
      <c r="F44" s="88">
        <v>75000</v>
      </c>
      <c r="G44" s="88">
        <f t="shared" si="0"/>
        <v>75000</v>
      </c>
      <c r="H44" s="89">
        <v>0</v>
      </c>
      <c r="I44" s="88" t="s">
        <v>212</v>
      </c>
      <c r="J44" s="87">
        <v>1</v>
      </c>
    </row>
    <row r="45" spans="1:10" ht="21.95" customHeight="1">
      <c r="A45" s="85">
        <v>40</v>
      </c>
      <c r="B45" s="86">
        <v>40</v>
      </c>
      <c r="C45" s="101" t="s">
        <v>213</v>
      </c>
      <c r="D45" s="87">
        <v>1980</v>
      </c>
      <c r="E45" s="87">
        <v>1</v>
      </c>
      <c r="F45" s="88">
        <v>26666</v>
      </c>
      <c r="G45" s="88">
        <f t="shared" si="0"/>
        <v>26666</v>
      </c>
      <c r="H45" s="89">
        <v>0</v>
      </c>
      <c r="I45" s="88" t="s">
        <v>214</v>
      </c>
      <c r="J45" s="87">
        <v>1</v>
      </c>
    </row>
    <row r="46" spans="1:10" ht="21.95" customHeight="1">
      <c r="A46" s="85">
        <v>41</v>
      </c>
      <c r="B46" s="86">
        <v>41</v>
      </c>
      <c r="C46" s="101" t="s">
        <v>215</v>
      </c>
      <c r="D46" s="87">
        <v>2010</v>
      </c>
      <c r="E46" s="87">
        <v>1</v>
      </c>
      <c r="F46" s="88">
        <v>225000</v>
      </c>
      <c r="G46" s="88">
        <f t="shared" si="0"/>
        <v>225000</v>
      </c>
      <c r="H46" s="89">
        <v>0</v>
      </c>
      <c r="I46" s="88" t="s">
        <v>216</v>
      </c>
      <c r="J46" s="87">
        <v>1</v>
      </c>
    </row>
    <row r="47" spans="1:10" ht="21.95" customHeight="1">
      <c r="A47" s="85">
        <v>42</v>
      </c>
      <c r="B47" s="86">
        <v>42</v>
      </c>
      <c r="C47" s="101" t="s">
        <v>217</v>
      </c>
      <c r="D47" s="87">
        <v>2014</v>
      </c>
      <c r="E47" s="87">
        <v>1</v>
      </c>
      <c r="F47" s="88">
        <v>175000</v>
      </c>
      <c r="G47" s="88">
        <f t="shared" si="0"/>
        <v>175000</v>
      </c>
      <c r="H47" s="89">
        <v>0</v>
      </c>
      <c r="I47" s="88" t="s">
        <v>218</v>
      </c>
      <c r="J47" s="87">
        <v>1</v>
      </c>
    </row>
    <row r="48" spans="1:10" ht="21.95" customHeight="1">
      <c r="A48" s="85">
        <v>43</v>
      </c>
      <c r="B48" s="86">
        <v>43</v>
      </c>
      <c r="C48" s="101" t="s">
        <v>219</v>
      </c>
      <c r="D48" s="87"/>
      <c r="E48" s="87">
        <v>1</v>
      </c>
      <c r="F48" s="88">
        <v>133840</v>
      </c>
      <c r="G48" s="88">
        <f t="shared" si="0"/>
        <v>133840</v>
      </c>
      <c r="H48" s="89">
        <v>0</v>
      </c>
      <c r="I48" s="88" t="s">
        <v>220</v>
      </c>
      <c r="J48" s="87">
        <v>1</v>
      </c>
    </row>
    <row r="49" spans="1:10" ht="21.95" customHeight="1">
      <c r="A49" s="85">
        <v>43</v>
      </c>
      <c r="B49" s="86"/>
      <c r="C49" s="101" t="s">
        <v>225</v>
      </c>
      <c r="D49" s="87"/>
      <c r="E49" s="87">
        <v>5</v>
      </c>
      <c r="F49" s="88">
        <v>60000</v>
      </c>
      <c r="G49" s="88">
        <f>+E49*F49</f>
        <v>300000</v>
      </c>
      <c r="H49" s="89">
        <v>0</v>
      </c>
      <c r="I49" s="88"/>
      <c r="J49" s="87"/>
    </row>
    <row r="50" spans="1:10" ht="21.95" customHeight="1">
      <c r="A50" s="85">
        <v>43</v>
      </c>
      <c r="B50" s="86"/>
      <c r="C50" s="101" t="s">
        <v>226</v>
      </c>
      <c r="D50" s="87"/>
      <c r="E50" s="87">
        <v>1</v>
      </c>
      <c r="F50" s="88">
        <v>192000</v>
      </c>
      <c r="G50" s="88">
        <f t="shared" ref="G50:G59" si="1">+E50*F50</f>
        <v>192000</v>
      </c>
      <c r="H50" s="89">
        <v>0</v>
      </c>
      <c r="I50" s="88"/>
      <c r="J50" s="87"/>
    </row>
    <row r="51" spans="1:10" ht="21.95" customHeight="1">
      <c r="A51" s="85">
        <v>43</v>
      </c>
      <c r="B51" s="86"/>
      <c r="C51" s="101" t="s">
        <v>227</v>
      </c>
      <c r="D51" s="87"/>
      <c r="E51" s="87">
        <v>1</v>
      </c>
      <c r="F51" s="88">
        <v>450000</v>
      </c>
      <c r="G51" s="88">
        <f t="shared" si="1"/>
        <v>450000</v>
      </c>
      <c r="H51" s="89">
        <v>0</v>
      </c>
      <c r="I51" s="88"/>
      <c r="J51" s="87"/>
    </row>
    <row r="52" spans="1:10" ht="21.95" customHeight="1">
      <c r="A52" s="85">
        <v>43</v>
      </c>
      <c r="B52" s="86"/>
      <c r="C52" s="101" t="s">
        <v>228</v>
      </c>
      <c r="D52" s="87"/>
      <c r="E52" s="87">
        <v>1</v>
      </c>
      <c r="F52" s="88">
        <v>187500</v>
      </c>
      <c r="G52" s="88">
        <f t="shared" si="1"/>
        <v>187500</v>
      </c>
      <c r="H52" s="89">
        <v>0</v>
      </c>
      <c r="I52" s="88"/>
      <c r="J52" s="87"/>
    </row>
    <row r="53" spans="1:10" ht="21.95" customHeight="1">
      <c r="A53" s="85">
        <v>43</v>
      </c>
      <c r="B53" s="86"/>
      <c r="C53" s="101" t="s">
        <v>229</v>
      </c>
      <c r="D53" s="87">
        <v>2011</v>
      </c>
      <c r="E53" s="87">
        <v>1</v>
      </c>
      <c r="F53" s="88">
        <v>30000</v>
      </c>
      <c r="G53" s="88">
        <f t="shared" si="1"/>
        <v>30000</v>
      </c>
      <c r="H53" s="89">
        <v>0</v>
      </c>
      <c r="I53" s="88"/>
      <c r="J53" s="87"/>
    </row>
    <row r="54" spans="1:10" ht="30" customHeight="1">
      <c r="A54" s="85">
        <v>43</v>
      </c>
      <c r="B54" s="86"/>
      <c r="C54" s="102" t="s">
        <v>230</v>
      </c>
      <c r="D54" s="103">
        <v>2010</v>
      </c>
      <c r="E54" s="105">
        <v>1</v>
      </c>
      <c r="F54" s="104">
        <v>375000</v>
      </c>
      <c r="G54" s="88">
        <f t="shared" si="1"/>
        <v>375000</v>
      </c>
      <c r="H54" s="89">
        <v>0</v>
      </c>
      <c r="I54" s="98"/>
      <c r="J54" s="99"/>
    </row>
    <row r="55" spans="1:10" ht="30" customHeight="1">
      <c r="A55" s="85">
        <v>43</v>
      </c>
      <c r="B55" s="86"/>
      <c r="C55" s="102" t="s">
        <v>231</v>
      </c>
      <c r="D55" s="103">
        <v>2011</v>
      </c>
      <c r="E55" s="105">
        <v>1</v>
      </c>
      <c r="F55" s="104">
        <v>389000</v>
      </c>
      <c r="G55" s="88">
        <f t="shared" si="1"/>
        <v>389000</v>
      </c>
      <c r="H55" s="89">
        <v>0</v>
      </c>
      <c r="I55" s="98"/>
      <c r="J55" s="99"/>
    </row>
    <row r="56" spans="1:10" ht="30" customHeight="1">
      <c r="A56" s="85">
        <v>43</v>
      </c>
      <c r="B56" s="86"/>
      <c r="C56" s="102" t="s">
        <v>232</v>
      </c>
      <c r="D56" s="103">
        <v>2010</v>
      </c>
      <c r="E56" s="103">
        <v>2</v>
      </c>
      <c r="F56" s="104">
        <v>120000</v>
      </c>
      <c r="G56" s="88">
        <f t="shared" si="1"/>
        <v>240000</v>
      </c>
      <c r="H56" s="89">
        <v>0</v>
      </c>
      <c r="I56" s="98"/>
      <c r="J56" s="99"/>
    </row>
    <row r="57" spans="1:10" ht="30" customHeight="1">
      <c r="A57" s="85">
        <v>43</v>
      </c>
      <c r="B57" s="86"/>
      <c r="C57" s="102" t="s">
        <v>233</v>
      </c>
      <c r="D57" s="103">
        <v>2010</v>
      </c>
      <c r="E57" s="105">
        <v>1</v>
      </c>
      <c r="F57" s="104">
        <v>220000</v>
      </c>
      <c r="G57" s="88">
        <f t="shared" si="1"/>
        <v>220000</v>
      </c>
      <c r="H57" s="89">
        <v>0</v>
      </c>
      <c r="I57" s="98"/>
      <c r="J57" s="99"/>
    </row>
    <row r="58" spans="1:10" ht="30" customHeight="1">
      <c r="A58" s="85">
        <v>43</v>
      </c>
      <c r="B58" s="86"/>
      <c r="C58" s="102" t="s">
        <v>234</v>
      </c>
      <c r="D58" s="103">
        <v>2015</v>
      </c>
      <c r="E58" s="105">
        <v>1</v>
      </c>
      <c r="F58" s="104">
        <v>120000</v>
      </c>
      <c r="G58" s="88">
        <f t="shared" si="1"/>
        <v>120000</v>
      </c>
      <c r="H58" s="89">
        <v>0</v>
      </c>
      <c r="I58" s="98"/>
      <c r="J58" s="99"/>
    </row>
    <row r="59" spans="1:10" ht="30" customHeight="1">
      <c r="A59" s="85">
        <v>43</v>
      </c>
      <c r="B59" s="86"/>
      <c r="C59" s="102" t="s">
        <v>235</v>
      </c>
      <c r="D59" s="103">
        <v>2015</v>
      </c>
      <c r="E59" s="103">
        <v>1</v>
      </c>
      <c r="F59" s="104">
        <v>57600</v>
      </c>
      <c r="G59" s="88">
        <f t="shared" si="1"/>
        <v>57600</v>
      </c>
      <c r="H59" s="89">
        <v>0</v>
      </c>
      <c r="I59" s="98"/>
      <c r="J59" s="99"/>
    </row>
    <row r="60" spans="1:10" s="92" customFormat="1" ht="22.5" customHeight="1">
      <c r="A60" s="94"/>
      <c r="B60" s="94"/>
      <c r="C60" s="95" t="s">
        <v>221</v>
      </c>
      <c r="D60" s="96"/>
      <c r="E60" s="95"/>
      <c r="F60" s="96"/>
      <c r="G60" s="97">
        <f>SUM(G6:G59)</f>
        <v>9431642.1999999993</v>
      </c>
      <c r="H60" s="97"/>
      <c r="I60" s="91"/>
      <c r="J60" s="91"/>
    </row>
    <row r="61" spans="1:10">
      <c r="I61" s="90"/>
      <c r="J61" s="90"/>
    </row>
  </sheetData>
  <autoFilter ref="A5:J48"/>
  <mergeCells count="5">
    <mergeCell ref="A3:H3"/>
    <mergeCell ref="B4:H4"/>
    <mergeCell ref="R5:V5"/>
    <mergeCell ref="F2:J2"/>
    <mergeCell ref="F1:H1"/>
  </mergeCells>
  <pageMargins left="0.31496062992125984" right="0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6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7.140625" style="24" customWidth="1"/>
    <col min="2" max="2" width="30" style="33" customWidth="1"/>
    <col min="3" max="3" width="12.140625" style="33" customWidth="1"/>
    <col min="4" max="4" width="9.140625" style="33" customWidth="1"/>
    <col min="5" max="5" width="13.42578125" style="33" customWidth="1"/>
    <col min="6" max="6" width="11.42578125" style="33" customWidth="1"/>
    <col min="7" max="7" width="9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251</v>
      </c>
      <c r="F1" s="152"/>
      <c r="G1" s="152"/>
      <c r="H1" s="152"/>
      <c r="I1" s="152"/>
    </row>
    <row r="2" spans="1:11" s="16" customFormat="1" ht="47.2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44.25" customHeight="1">
      <c r="B4" s="152" t="s">
        <v>117</v>
      </c>
      <c r="C4" s="152"/>
      <c r="D4" s="152"/>
      <c r="E4" s="152"/>
      <c r="F4" s="152"/>
      <c r="G4" s="152"/>
      <c r="H4" s="152"/>
      <c r="I4" s="152"/>
    </row>
    <row r="5" spans="1:11" ht="6" customHeight="1"/>
    <row r="6" spans="1:11" ht="54">
      <c r="A6" s="27" t="s">
        <v>100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ht="20.100000000000001" customHeight="1">
      <c r="A7" s="25">
        <v>1</v>
      </c>
      <c r="B7" s="146" t="s">
        <v>103</v>
      </c>
      <c r="C7" s="27">
        <v>2015</v>
      </c>
      <c r="D7" s="27">
        <v>2</v>
      </c>
      <c r="E7" s="89">
        <v>83000</v>
      </c>
      <c r="F7" s="89">
        <f t="shared" ref="F7:F37" si="0">IF(E7&gt;0,D7*E7,D7*G7)</f>
        <v>166000</v>
      </c>
      <c r="G7" s="89">
        <v>0</v>
      </c>
      <c r="H7" s="29" t="s">
        <v>13</v>
      </c>
      <c r="I7" s="30" t="e">
        <f>+CONCATENATE(#REF!,#REF!,C7,E7,#REF!,H7)</f>
        <v>#REF!</v>
      </c>
      <c r="J7" s="31">
        <f t="shared" ref="J7:J23" si="1">+COUNTIF($I$7:$I$23,I7)</f>
        <v>17</v>
      </c>
      <c r="K7" s="32">
        <v>2</v>
      </c>
    </row>
    <row r="8" spans="1:11" ht="20.100000000000001" customHeight="1">
      <c r="A8" s="25">
        <v>2</v>
      </c>
      <c r="B8" s="146" t="s">
        <v>104</v>
      </c>
      <c r="C8" s="27">
        <v>2006</v>
      </c>
      <c r="D8" s="27">
        <v>5</v>
      </c>
      <c r="E8" s="89">
        <v>177500</v>
      </c>
      <c r="F8" s="89">
        <f t="shared" si="0"/>
        <v>887500</v>
      </c>
      <c r="G8" s="89">
        <v>0</v>
      </c>
      <c r="H8" s="29" t="s">
        <v>13</v>
      </c>
      <c r="I8" s="30" t="e">
        <f>+CONCATENATE(#REF!,#REF!,C8,E8,#REF!,H8)</f>
        <v>#REF!</v>
      </c>
      <c r="J8" s="31">
        <f t="shared" si="1"/>
        <v>17</v>
      </c>
      <c r="K8" s="32">
        <v>2</v>
      </c>
    </row>
    <row r="9" spans="1:11" ht="20.100000000000001" customHeight="1">
      <c r="A9" s="25">
        <v>3</v>
      </c>
      <c r="B9" s="146" t="s">
        <v>105</v>
      </c>
      <c r="C9" s="27">
        <v>2014</v>
      </c>
      <c r="D9" s="27">
        <v>2</v>
      </c>
      <c r="E9" s="89">
        <v>70000</v>
      </c>
      <c r="F9" s="89">
        <f t="shared" si="0"/>
        <v>140000</v>
      </c>
      <c r="G9" s="89">
        <v>0</v>
      </c>
      <c r="H9" s="29" t="s">
        <v>13</v>
      </c>
      <c r="I9" s="30" t="e">
        <f>+CONCATENATE(#REF!,#REF!,C9,E9,#REF!,H9)</f>
        <v>#REF!</v>
      </c>
      <c r="J9" s="31">
        <f t="shared" si="1"/>
        <v>17</v>
      </c>
      <c r="K9" s="32">
        <v>2</v>
      </c>
    </row>
    <row r="10" spans="1:11" ht="20.100000000000001" customHeight="1">
      <c r="A10" s="25">
        <v>4</v>
      </c>
      <c r="B10" s="146" t="s">
        <v>106</v>
      </c>
      <c r="C10" s="27">
        <v>2008</v>
      </c>
      <c r="D10" s="27">
        <v>2</v>
      </c>
      <c r="E10" s="89">
        <v>70800</v>
      </c>
      <c r="F10" s="89">
        <f t="shared" si="0"/>
        <v>141600</v>
      </c>
      <c r="G10" s="89">
        <v>0</v>
      </c>
      <c r="H10" s="29" t="s">
        <v>13</v>
      </c>
      <c r="I10" s="30" t="e">
        <f>+CONCATENATE(#REF!,#REF!,C10,E10,#REF!,H10)</f>
        <v>#REF!</v>
      </c>
      <c r="J10" s="31">
        <f t="shared" si="1"/>
        <v>17</v>
      </c>
      <c r="K10" s="32">
        <v>2</v>
      </c>
    </row>
    <row r="11" spans="1:11" ht="20.100000000000001" customHeight="1">
      <c r="A11" s="25">
        <v>5</v>
      </c>
      <c r="B11" s="146" t="s">
        <v>107</v>
      </c>
      <c r="C11" s="27">
        <v>2007</v>
      </c>
      <c r="D11" s="27">
        <v>2</v>
      </c>
      <c r="E11" s="89">
        <v>54167</v>
      </c>
      <c r="F11" s="89">
        <f t="shared" si="0"/>
        <v>108334</v>
      </c>
      <c r="G11" s="89">
        <v>0</v>
      </c>
      <c r="H11" s="29" t="s">
        <v>13</v>
      </c>
      <c r="I11" s="30" t="e">
        <f>+CONCATENATE(#REF!,#REF!,C11,E11,#REF!,H11)</f>
        <v>#REF!</v>
      </c>
      <c r="J11" s="31">
        <f t="shared" si="1"/>
        <v>17</v>
      </c>
      <c r="K11" s="32">
        <v>2</v>
      </c>
    </row>
    <row r="12" spans="1:11" ht="20.100000000000001" customHeight="1">
      <c r="A12" s="25">
        <v>6</v>
      </c>
      <c r="B12" s="146" t="s">
        <v>108</v>
      </c>
      <c r="C12" s="27">
        <v>2007</v>
      </c>
      <c r="D12" s="27">
        <v>1</v>
      </c>
      <c r="E12" s="89">
        <v>59667</v>
      </c>
      <c r="F12" s="89">
        <f t="shared" si="0"/>
        <v>59667</v>
      </c>
      <c r="G12" s="89">
        <v>0</v>
      </c>
      <c r="H12" s="29" t="s">
        <v>13</v>
      </c>
      <c r="I12" s="30" t="e">
        <f>+CONCATENATE(#REF!,#REF!,C12,E12,#REF!,H12)</f>
        <v>#REF!</v>
      </c>
      <c r="J12" s="31">
        <f t="shared" si="1"/>
        <v>17</v>
      </c>
      <c r="K12" s="32">
        <v>2</v>
      </c>
    </row>
    <row r="13" spans="1:11" ht="20.100000000000001" customHeight="1">
      <c r="A13" s="25">
        <v>7</v>
      </c>
      <c r="B13" s="146" t="s">
        <v>109</v>
      </c>
      <c r="C13" s="27">
        <v>2009</v>
      </c>
      <c r="D13" s="27">
        <v>4</v>
      </c>
      <c r="E13" s="89">
        <v>300000</v>
      </c>
      <c r="F13" s="89">
        <f t="shared" si="0"/>
        <v>1200000</v>
      </c>
      <c r="G13" s="89">
        <v>0</v>
      </c>
      <c r="H13" s="29" t="s">
        <v>13</v>
      </c>
      <c r="I13" s="30" t="e">
        <f>+CONCATENATE(#REF!,#REF!,C13,E13,#REF!,H13)</f>
        <v>#REF!</v>
      </c>
      <c r="J13" s="31">
        <f t="shared" si="1"/>
        <v>17</v>
      </c>
      <c r="K13" s="32">
        <v>2</v>
      </c>
    </row>
    <row r="14" spans="1:11" ht="20.100000000000001" customHeight="1">
      <c r="A14" s="25">
        <v>8</v>
      </c>
      <c r="B14" s="146" t="s">
        <v>110</v>
      </c>
      <c r="C14" s="27">
        <v>2012</v>
      </c>
      <c r="D14" s="27">
        <v>1</v>
      </c>
      <c r="E14" s="89">
        <v>275000</v>
      </c>
      <c r="F14" s="89">
        <f t="shared" si="0"/>
        <v>275000</v>
      </c>
      <c r="G14" s="89">
        <v>0</v>
      </c>
      <c r="H14" s="29" t="s">
        <v>13</v>
      </c>
      <c r="I14" s="30" t="e">
        <f>+CONCATENATE(#REF!,#REF!,C14,E14,#REF!,H14)</f>
        <v>#REF!</v>
      </c>
      <c r="J14" s="31">
        <f t="shared" si="1"/>
        <v>17</v>
      </c>
      <c r="K14" s="32">
        <v>2</v>
      </c>
    </row>
    <row r="15" spans="1:11" ht="20.100000000000001" customHeight="1">
      <c r="A15" s="25">
        <v>9</v>
      </c>
      <c r="B15" s="146" t="s">
        <v>110</v>
      </c>
      <c r="C15" s="27">
        <v>2007</v>
      </c>
      <c r="D15" s="27">
        <v>1</v>
      </c>
      <c r="E15" s="89">
        <v>195000</v>
      </c>
      <c r="F15" s="89">
        <f t="shared" si="0"/>
        <v>195000</v>
      </c>
      <c r="G15" s="89">
        <v>0</v>
      </c>
      <c r="H15" s="29" t="s">
        <v>13</v>
      </c>
      <c r="I15" s="30" t="e">
        <f>+CONCATENATE(#REF!,#REF!,C15,E15,#REF!,H15)</f>
        <v>#REF!</v>
      </c>
      <c r="J15" s="31">
        <f t="shared" si="1"/>
        <v>17</v>
      </c>
      <c r="K15" s="32">
        <v>2</v>
      </c>
    </row>
    <row r="16" spans="1:11" ht="20.100000000000001" customHeight="1">
      <c r="A16" s="25">
        <v>10</v>
      </c>
      <c r="B16" s="146" t="s">
        <v>111</v>
      </c>
      <c r="C16" s="27">
        <v>2009</v>
      </c>
      <c r="D16" s="27">
        <v>4</v>
      </c>
      <c r="E16" s="89">
        <v>40000</v>
      </c>
      <c r="F16" s="89">
        <f t="shared" si="0"/>
        <v>160000</v>
      </c>
      <c r="G16" s="89">
        <v>0</v>
      </c>
      <c r="H16" s="29" t="s">
        <v>13</v>
      </c>
      <c r="I16" s="30" t="e">
        <f>+CONCATENATE(#REF!,#REF!,C16,E16,#REF!,H16)</f>
        <v>#REF!</v>
      </c>
      <c r="J16" s="31">
        <f t="shared" si="1"/>
        <v>17</v>
      </c>
      <c r="K16" s="32">
        <v>2</v>
      </c>
    </row>
    <row r="17" spans="1:11" ht="20.100000000000001" customHeight="1">
      <c r="A17" s="25">
        <v>11</v>
      </c>
      <c r="B17" s="146" t="s">
        <v>112</v>
      </c>
      <c r="C17" s="27">
        <v>2009</v>
      </c>
      <c r="D17" s="27">
        <v>10</v>
      </c>
      <c r="E17" s="89">
        <v>43000</v>
      </c>
      <c r="F17" s="89">
        <f t="shared" si="0"/>
        <v>430000</v>
      </c>
      <c r="G17" s="89">
        <v>0</v>
      </c>
      <c r="H17" s="29" t="s">
        <v>13</v>
      </c>
      <c r="I17" s="30" t="e">
        <f>+CONCATENATE(#REF!,#REF!,C17,E17,#REF!,H17)</f>
        <v>#REF!</v>
      </c>
      <c r="J17" s="31">
        <f t="shared" si="1"/>
        <v>17</v>
      </c>
      <c r="K17" s="32">
        <v>2</v>
      </c>
    </row>
    <row r="18" spans="1:11" ht="20.100000000000001" customHeight="1">
      <c r="A18" s="25">
        <v>12</v>
      </c>
      <c r="B18" s="146" t="s">
        <v>113</v>
      </c>
      <c r="C18" s="27">
        <v>1974</v>
      </c>
      <c r="D18" s="27">
        <v>1</v>
      </c>
      <c r="E18" s="89">
        <v>32240</v>
      </c>
      <c r="F18" s="89">
        <f t="shared" si="0"/>
        <v>32240</v>
      </c>
      <c r="G18" s="89">
        <v>0</v>
      </c>
      <c r="H18" s="29" t="s">
        <v>13</v>
      </c>
      <c r="I18" s="30" t="e">
        <f>+CONCATENATE(#REF!,#REF!,C18,E18,#REF!,H18)</f>
        <v>#REF!</v>
      </c>
      <c r="J18" s="31">
        <f t="shared" si="1"/>
        <v>17</v>
      </c>
      <c r="K18" s="32">
        <v>2</v>
      </c>
    </row>
    <row r="19" spans="1:11" ht="20.100000000000001" customHeight="1">
      <c r="A19" s="25">
        <v>13</v>
      </c>
      <c r="B19" s="146" t="s">
        <v>114</v>
      </c>
      <c r="C19" s="27">
        <v>1979</v>
      </c>
      <c r="D19" s="27">
        <v>2</v>
      </c>
      <c r="E19" s="89">
        <v>34935</v>
      </c>
      <c r="F19" s="89">
        <f t="shared" si="0"/>
        <v>69870</v>
      </c>
      <c r="G19" s="89">
        <v>0</v>
      </c>
      <c r="H19" s="29" t="s">
        <v>13</v>
      </c>
      <c r="I19" s="30" t="e">
        <f>+CONCATENATE(#REF!,#REF!,C19,E19,#REF!,H19)</f>
        <v>#REF!</v>
      </c>
      <c r="J19" s="31">
        <f t="shared" si="1"/>
        <v>17</v>
      </c>
      <c r="K19" s="32">
        <v>2</v>
      </c>
    </row>
    <row r="20" spans="1:11" ht="20.100000000000001" customHeight="1">
      <c r="A20" s="25">
        <v>14</v>
      </c>
      <c r="B20" s="146" t="s">
        <v>115</v>
      </c>
      <c r="C20" s="27">
        <v>1986</v>
      </c>
      <c r="D20" s="27">
        <v>1</v>
      </c>
      <c r="E20" s="89">
        <v>33707</v>
      </c>
      <c r="F20" s="89">
        <f t="shared" si="0"/>
        <v>33707</v>
      </c>
      <c r="G20" s="89">
        <v>0</v>
      </c>
      <c r="H20" s="29" t="s">
        <v>13</v>
      </c>
      <c r="I20" s="30" t="e">
        <f>+CONCATENATE(#REF!,#REF!,C20,E20,#REF!,H20)</f>
        <v>#REF!</v>
      </c>
      <c r="J20" s="31">
        <f t="shared" si="1"/>
        <v>17</v>
      </c>
      <c r="K20" s="32">
        <v>2</v>
      </c>
    </row>
    <row r="21" spans="1:11" ht="20.100000000000001" customHeight="1">
      <c r="A21" s="25">
        <v>15</v>
      </c>
      <c r="B21" s="146" t="s">
        <v>114</v>
      </c>
      <c r="C21" s="27">
        <v>1984</v>
      </c>
      <c r="D21" s="27">
        <v>2</v>
      </c>
      <c r="E21" s="89">
        <v>34935</v>
      </c>
      <c r="F21" s="89">
        <f t="shared" si="0"/>
        <v>69870</v>
      </c>
      <c r="G21" s="89">
        <v>0</v>
      </c>
      <c r="H21" s="29" t="s">
        <v>13</v>
      </c>
      <c r="I21" s="30" t="e">
        <f>+CONCATENATE(#REF!,#REF!,C21,E21,#REF!,H21)</f>
        <v>#REF!</v>
      </c>
      <c r="J21" s="31">
        <f t="shared" si="1"/>
        <v>17</v>
      </c>
      <c r="K21" s="32">
        <v>2</v>
      </c>
    </row>
    <row r="22" spans="1:11" ht="20.100000000000001" customHeight="1">
      <c r="A22" s="25">
        <v>16</v>
      </c>
      <c r="B22" s="146"/>
      <c r="C22" s="27">
        <v>1986</v>
      </c>
      <c r="D22" s="27">
        <v>1</v>
      </c>
      <c r="E22" s="89">
        <v>81080</v>
      </c>
      <c r="F22" s="89">
        <f t="shared" si="0"/>
        <v>81080</v>
      </c>
      <c r="G22" s="89">
        <v>0</v>
      </c>
      <c r="H22" s="29" t="s">
        <v>13</v>
      </c>
      <c r="I22" s="30" t="e">
        <f>+CONCATENATE(#REF!,#REF!,C22,E22,#REF!,H22)</f>
        <v>#REF!</v>
      </c>
      <c r="J22" s="31">
        <f t="shared" si="1"/>
        <v>17</v>
      </c>
      <c r="K22" s="32">
        <v>2</v>
      </c>
    </row>
    <row r="23" spans="1:11" ht="20.100000000000001" customHeight="1">
      <c r="A23" s="25">
        <v>17</v>
      </c>
      <c r="B23" s="146" t="s">
        <v>116</v>
      </c>
      <c r="C23" s="27">
        <v>1973</v>
      </c>
      <c r="D23" s="27">
        <v>2</v>
      </c>
      <c r="E23" s="89">
        <v>33707</v>
      </c>
      <c r="F23" s="89">
        <f t="shared" si="0"/>
        <v>67414</v>
      </c>
      <c r="G23" s="89">
        <v>0</v>
      </c>
      <c r="H23" s="29" t="s">
        <v>13</v>
      </c>
      <c r="I23" s="30" t="e">
        <f>+CONCATENATE(#REF!,#REF!,C23,E23,#REF!,H23)</f>
        <v>#REF!</v>
      </c>
      <c r="J23" s="31">
        <f t="shared" si="1"/>
        <v>17</v>
      </c>
      <c r="K23" s="32">
        <v>2</v>
      </c>
    </row>
    <row r="24" spans="1:11" ht="20.100000000000001" customHeight="1">
      <c r="A24" s="25">
        <v>18</v>
      </c>
      <c r="B24" s="146" t="s">
        <v>142</v>
      </c>
      <c r="C24" s="27">
        <v>2009</v>
      </c>
      <c r="D24" s="27">
        <v>10</v>
      </c>
      <c r="E24" s="89">
        <v>38000</v>
      </c>
      <c r="F24" s="89">
        <f t="shared" si="0"/>
        <v>380000</v>
      </c>
      <c r="G24" s="89">
        <v>0</v>
      </c>
      <c r="H24" s="29" t="s">
        <v>13</v>
      </c>
      <c r="I24" s="30" t="e">
        <f>+CONCATENATE(#REF!,#REF!,C24,E24,#REF!,H24)</f>
        <v>#REF!</v>
      </c>
      <c r="J24" s="31">
        <f t="shared" ref="J24:J37" si="2">+COUNTIF($I$7:$I$158,I24)</f>
        <v>31</v>
      </c>
      <c r="K24" s="32">
        <v>2</v>
      </c>
    </row>
    <row r="25" spans="1:11" ht="20.100000000000001" customHeight="1">
      <c r="A25" s="25">
        <v>19</v>
      </c>
      <c r="B25" s="146" t="s">
        <v>143</v>
      </c>
      <c r="C25" s="27">
        <v>2009</v>
      </c>
      <c r="D25" s="27">
        <v>5</v>
      </c>
      <c r="E25" s="89">
        <v>86000</v>
      </c>
      <c r="F25" s="89">
        <f t="shared" si="0"/>
        <v>430000</v>
      </c>
      <c r="G25" s="89">
        <v>0</v>
      </c>
      <c r="H25" s="29" t="s">
        <v>13</v>
      </c>
      <c r="I25" s="30" t="e">
        <f>+CONCATENATE(#REF!,#REF!,C25,E25,#REF!,H25)</f>
        <v>#REF!</v>
      </c>
      <c r="J25" s="31">
        <f t="shared" si="2"/>
        <v>31</v>
      </c>
      <c r="K25" s="32">
        <v>2</v>
      </c>
    </row>
    <row r="26" spans="1:11" ht="20.100000000000001" customHeight="1">
      <c r="A26" s="25">
        <v>20</v>
      </c>
      <c r="B26" s="146" t="s">
        <v>144</v>
      </c>
      <c r="C26" s="27">
        <v>2009</v>
      </c>
      <c r="D26" s="27">
        <v>5</v>
      </c>
      <c r="E26" s="89">
        <v>80000</v>
      </c>
      <c r="F26" s="89">
        <f t="shared" si="0"/>
        <v>400000</v>
      </c>
      <c r="G26" s="89">
        <v>0</v>
      </c>
      <c r="H26" s="29" t="s">
        <v>13</v>
      </c>
      <c r="I26" s="30" t="e">
        <f>+CONCATENATE(#REF!,#REF!,C26,E26,#REF!,H26)</f>
        <v>#REF!</v>
      </c>
      <c r="J26" s="31">
        <f t="shared" si="2"/>
        <v>31</v>
      </c>
      <c r="K26" s="32">
        <v>2</v>
      </c>
    </row>
    <row r="27" spans="1:11" ht="20.100000000000001" customHeight="1">
      <c r="A27" s="25">
        <v>21</v>
      </c>
      <c r="B27" s="146" t="s">
        <v>145</v>
      </c>
      <c r="C27" s="27">
        <v>2009</v>
      </c>
      <c r="D27" s="27">
        <v>5</v>
      </c>
      <c r="E27" s="89">
        <v>80000</v>
      </c>
      <c r="F27" s="89">
        <f t="shared" si="0"/>
        <v>400000</v>
      </c>
      <c r="G27" s="89">
        <v>0</v>
      </c>
      <c r="H27" s="29" t="s">
        <v>13</v>
      </c>
      <c r="I27" s="30" t="e">
        <f>+CONCATENATE(#REF!,#REF!,C27,E27,#REF!,H27)</f>
        <v>#REF!</v>
      </c>
      <c r="J27" s="31">
        <f t="shared" si="2"/>
        <v>31</v>
      </c>
      <c r="K27" s="32">
        <v>2</v>
      </c>
    </row>
    <row r="28" spans="1:11" ht="20.100000000000001" customHeight="1">
      <c r="A28" s="25">
        <v>22</v>
      </c>
      <c r="B28" s="146" t="s">
        <v>146</v>
      </c>
      <c r="C28" s="27">
        <v>1983</v>
      </c>
      <c r="D28" s="27">
        <v>1</v>
      </c>
      <c r="E28" s="89">
        <v>127455</v>
      </c>
      <c r="F28" s="89">
        <f t="shared" si="0"/>
        <v>127455</v>
      </c>
      <c r="G28" s="89">
        <v>0</v>
      </c>
      <c r="H28" s="29" t="s">
        <v>13</v>
      </c>
      <c r="I28" s="30" t="e">
        <f>+CONCATENATE(#REF!,#REF!,C28,E28,#REF!,H28)</f>
        <v>#REF!</v>
      </c>
      <c r="J28" s="31">
        <f t="shared" si="2"/>
        <v>31</v>
      </c>
      <c r="K28" s="32">
        <v>2</v>
      </c>
    </row>
    <row r="29" spans="1:11" ht="20.100000000000001" customHeight="1">
      <c r="A29" s="25">
        <v>23</v>
      </c>
      <c r="B29" s="146" t="s">
        <v>147</v>
      </c>
      <c r="C29" s="27">
        <v>1980</v>
      </c>
      <c r="D29" s="27">
        <v>1</v>
      </c>
      <c r="E29" s="89">
        <v>59496</v>
      </c>
      <c r="F29" s="89">
        <f t="shared" si="0"/>
        <v>59496</v>
      </c>
      <c r="G29" s="89">
        <v>0</v>
      </c>
      <c r="H29" s="29" t="s">
        <v>13</v>
      </c>
      <c r="I29" s="30" t="e">
        <f>+CONCATENATE(#REF!,#REF!,C29,E29,#REF!,H29)</f>
        <v>#REF!</v>
      </c>
      <c r="J29" s="31">
        <f t="shared" si="2"/>
        <v>31</v>
      </c>
      <c r="K29" s="32">
        <v>2</v>
      </c>
    </row>
    <row r="30" spans="1:11" ht="20.100000000000001" customHeight="1">
      <c r="A30" s="25">
        <v>24</v>
      </c>
      <c r="B30" s="146" t="s">
        <v>147</v>
      </c>
      <c r="C30" s="27">
        <v>1986</v>
      </c>
      <c r="D30" s="27">
        <v>1</v>
      </c>
      <c r="E30" s="89">
        <v>64057</v>
      </c>
      <c r="F30" s="89">
        <f t="shared" si="0"/>
        <v>64057</v>
      </c>
      <c r="G30" s="89">
        <v>0</v>
      </c>
      <c r="H30" s="29" t="s">
        <v>13</v>
      </c>
      <c r="I30" s="30" t="e">
        <f>+CONCATENATE(#REF!,#REF!,C30,E30,#REF!,H30)</f>
        <v>#REF!</v>
      </c>
      <c r="J30" s="31">
        <f t="shared" si="2"/>
        <v>31</v>
      </c>
      <c r="K30" s="32">
        <v>2</v>
      </c>
    </row>
    <row r="31" spans="1:11" ht="20.100000000000001" customHeight="1">
      <c r="A31" s="25">
        <v>25</v>
      </c>
      <c r="B31" s="146" t="s">
        <v>148</v>
      </c>
      <c r="C31" s="27">
        <v>1983</v>
      </c>
      <c r="D31" s="27">
        <v>2</v>
      </c>
      <c r="E31" s="89">
        <v>5489</v>
      </c>
      <c r="F31" s="89">
        <f t="shared" si="0"/>
        <v>10978</v>
      </c>
      <c r="G31" s="89">
        <v>0</v>
      </c>
      <c r="H31" s="29" t="s">
        <v>13</v>
      </c>
      <c r="I31" s="30" t="e">
        <f>+CONCATENATE(#REF!,#REF!,C31,E31,#REF!,H31)</f>
        <v>#REF!</v>
      </c>
      <c r="J31" s="31">
        <f t="shared" si="2"/>
        <v>31</v>
      </c>
      <c r="K31" s="32">
        <v>2</v>
      </c>
    </row>
    <row r="32" spans="1:11" ht="20.100000000000001" customHeight="1">
      <c r="A32" s="25">
        <v>26</v>
      </c>
      <c r="B32" s="146" t="s">
        <v>149</v>
      </c>
      <c r="C32" s="27">
        <v>1983</v>
      </c>
      <c r="D32" s="27">
        <v>2</v>
      </c>
      <c r="E32" s="89">
        <v>5720</v>
      </c>
      <c r="F32" s="89">
        <f t="shared" si="0"/>
        <v>11440</v>
      </c>
      <c r="G32" s="89">
        <v>0</v>
      </c>
      <c r="H32" s="29" t="s">
        <v>13</v>
      </c>
      <c r="I32" s="30" t="e">
        <f>+CONCATENATE(#REF!,#REF!,C32,E32,#REF!,H32)</f>
        <v>#REF!</v>
      </c>
      <c r="J32" s="31">
        <f t="shared" si="2"/>
        <v>31</v>
      </c>
      <c r="K32" s="32">
        <v>2</v>
      </c>
    </row>
    <row r="33" spans="1:11" ht="20.100000000000001" customHeight="1">
      <c r="A33" s="25">
        <v>27</v>
      </c>
      <c r="B33" s="146" t="s">
        <v>150</v>
      </c>
      <c r="C33" s="27">
        <v>1986</v>
      </c>
      <c r="D33" s="27">
        <v>1</v>
      </c>
      <c r="E33" s="89">
        <v>3486</v>
      </c>
      <c r="F33" s="89">
        <f t="shared" si="0"/>
        <v>3486</v>
      </c>
      <c r="G33" s="89">
        <v>0</v>
      </c>
      <c r="H33" s="29" t="s">
        <v>13</v>
      </c>
      <c r="I33" s="30" t="e">
        <f>+CONCATENATE(#REF!,#REF!,C33,E33,#REF!,H33)</f>
        <v>#REF!</v>
      </c>
      <c r="J33" s="31">
        <f t="shared" si="2"/>
        <v>31</v>
      </c>
      <c r="K33" s="32">
        <v>2</v>
      </c>
    </row>
    <row r="34" spans="1:11" ht="20.100000000000001" customHeight="1">
      <c r="A34" s="25">
        <v>28</v>
      </c>
      <c r="B34" s="146" t="s">
        <v>151</v>
      </c>
      <c r="C34" s="27">
        <v>2006</v>
      </c>
      <c r="D34" s="27">
        <v>2</v>
      </c>
      <c r="E34" s="89">
        <v>218000</v>
      </c>
      <c r="F34" s="89">
        <f t="shared" si="0"/>
        <v>436000</v>
      </c>
      <c r="G34" s="89">
        <v>0</v>
      </c>
      <c r="H34" s="29" t="s">
        <v>13</v>
      </c>
      <c r="I34" s="30" t="e">
        <f>+CONCATENATE(#REF!,#REF!,C34,E34,#REF!,H34)</f>
        <v>#REF!</v>
      </c>
      <c r="J34" s="31">
        <f t="shared" si="2"/>
        <v>31</v>
      </c>
      <c r="K34" s="32">
        <v>2</v>
      </c>
    </row>
    <row r="35" spans="1:11" ht="20.100000000000001" customHeight="1">
      <c r="A35" s="25">
        <v>29</v>
      </c>
      <c r="B35" s="146" t="s">
        <v>152</v>
      </c>
      <c r="C35" s="27">
        <v>2009</v>
      </c>
      <c r="D35" s="27">
        <v>50</v>
      </c>
      <c r="E35" s="89">
        <v>14000</v>
      </c>
      <c r="F35" s="89">
        <f t="shared" si="0"/>
        <v>700000</v>
      </c>
      <c r="G35" s="89">
        <v>0</v>
      </c>
      <c r="H35" s="29" t="s">
        <v>13</v>
      </c>
      <c r="I35" s="30" t="e">
        <f>+CONCATENATE(#REF!,#REF!,C35,E35,#REF!,H35)</f>
        <v>#REF!</v>
      </c>
      <c r="J35" s="31">
        <f t="shared" si="2"/>
        <v>31</v>
      </c>
      <c r="K35" s="32">
        <v>2</v>
      </c>
    </row>
    <row r="36" spans="1:11" ht="20.100000000000001" customHeight="1">
      <c r="A36" s="25">
        <v>30</v>
      </c>
      <c r="B36" s="146" t="s">
        <v>153</v>
      </c>
      <c r="C36" s="27">
        <v>2009</v>
      </c>
      <c r="D36" s="27">
        <v>4</v>
      </c>
      <c r="E36" s="89">
        <v>40000</v>
      </c>
      <c r="F36" s="89">
        <f t="shared" si="0"/>
        <v>160000</v>
      </c>
      <c r="G36" s="89">
        <v>0</v>
      </c>
      <c r="H36" s="29" t="s">
        <v>13</v>
      </c>
      <c r="I36" s="30" t="e">
        <f>+CONCATENATE(#REF!,#REF!,C36,E36,#REF!,H36)</f>
        <v>#REF!</v>
      </c>
      <c r="J36" s="31">
        <f t="shared" si="2"/>
        <v>31</v>
      </c>
      <c r="K36" s="32">
        <v>2</v>
      </c>
    </row>
    <row r="37" spans="1:11" ht="20.100000000000001" customHeight="1">
      <c r="A37" s="25">
        <v>31</v>
      </c>
      <c r="B37" s="146" t="s">
        <v>154</v>
      </c>
      <c r="C37" s="27">
        <v>2009</v>
      </c>
      <c r="D37" s="27">
        <v>4</v>
      </c>
      <c r="E37" s="89">
        <v>60000</v>
      </c>
      <c r="F37" s="89">
        <f t="shared" si="0"/>
        <v>240000</v>
      </c>
      <c r="G37" s="89">
        <v>0</v>
      </c>
      <c r="H37" s="29" t="s">
        <v>13</v>
      </c>
      <c r="I37" s="30" t="e">
        <f>+CONCATENATE(#REF!,#REF!,C37,E37,#REF!,H37)</f>
        <v>#REF!</v>
      </c>
      <c r="J37" s="31">
        <f t="shared" si="2"/>
        <v>31</v>
      </c>
      <c r="K37" s="32">
        <v>2</v>
      </c>
    </row>
    <row r="38" spans="1:11" s="76" customFormat="1" ht="20.100000000000001" customHeight="1">
      <c r="A38" s="77"/>
      <c r="B38" s="77" t="s">
        <v>96</v>
      </c>
      <c r="C38" s="20"/>
      <c r="D38" s="20">
        <f>SUM(D7:D37)</f>
        <v>136</v>
      </c>
      <c r="E38" s="147"/>
      <c r="F38" s="147">
        <f>SUM(F7:F37)</f>
        <v>7540194</v>
      </c>
      <c r="G38" s="147">
        <f>SUM(G34:G37)</f>
        <v>0</v>
      </c>
      <c r="H38" s="21"/>
      <c r="I38" s="73"/>
      <c r="J38" s="74"/>
      <c r="K38" s="75"/>
    </row>
  </sheetData>
  <mergeCells count="4">
    <mergeCell ref="E1:I1"/>
    <mergeCell ref="A3:I3"/>
    <mergeCell ref="B4:I4"/>
    <mergeCell ref="E2:J2"/>
  </mergeCells>
  <pageMargins left="0.39370078740157483" right="0" top="0.19685039370078741" bottom="0" header="0.39370078740157483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K9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6" style="24" customWidth="1"/>
    <col min="2" max="2" width="29.85546875" style="33" customWidth="1"/>
    <col min="3" max="3" width="11.85546875" style="33" customWidth="1"/>
    <col min="4" max="4" width="9.85546875" style="33" customWidth="1"/>
    <col min="5" max="5" width="14.42578125" style="33" customWidth="1"/>
    <col min="6" max="6" width="12.7109375" style="33" customWidth="1"/>
    <col min="7" max="7" width="11.710937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252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253</v>
      </c>
      <c r="C4" s="152"/>
      <c r="D4" s="152"/>
      <c r="E4" s="152"/>
      <c r="F4" s="152"/>
      <c r="G4" s="152"/>
      <c r="H4" s="152"/>
      <c r="I4" s="152"/>
    </row>
    <row r="6" spans="1:11" ht="69.75" customHeight="1">
      <c r="A6" s="27" t="s">
        <v>100</v>
      </c>
      <c r="B6" s="27" t="s">
        <v>1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ht="30" customHeight="1">
      <c r="A7" s="25">
        <v>1</v>
      </c>
      <c r="B7" s="64" t="s">
        <v>60</v>
      </c>
      <c r="C7" s="27">
        <v>2012</v>
      </c>
      <c r="D7" s="27">
        <v>1</v>
      </c>
      <c r="E7" s="28">
        <v>64000</v>
      </c>
      <c r="F7" s="28">
        <f>IF(E7&gt;0,D7*E7,D7*G7)</f>
        <v>64000</v>
      </c>
      <c r="G7" s="28">
        <v>0</v>
      </c>
      <c r="H7" s="29" t="s">
        <v>13</v>
      </c>
      <c r="I7" s="30" t="e">
        <f>+CONCATENATE(B7,#REF!,C7,E7,#REF!,H7)</f>
        <v>#REF!</v>
      </c>
      <c r="J7" s="31">
        <f>+COUNTIF($I$7:$I$8,I7)</f>
        <v>2</v>
      </c>
      <c r="K7" s="32">
        <v>8</v>
      </c>
    </row>
    <row r="8" spans="1:11" ht="30" customHeight="1">
      <c r="A8" s="25">
        <v>2</v>
      </c>
      <c r="B8" s="64" t="s">
        <v>60</v>
      </c>
      <c r="C8" s="27">
        <v>2012</v>
      </c>
      <c r="D8" s="27">
        <v>1</v>
      </c>
      <c r="E8" s="28">
        <v>31000</v>
      </c>
      <c r="F8" s="28">
        <f>IF(E8&gt;0,D8*E8,D8*G8)</f>
        <v>31000</v>
      </c>
      <c r="G8" s="28">
        <v>0</v>
      </c>
      <c r="H8" s="29" t="s">
        <v>13</v>
      </c>
      <c r="I8" s="30" t="e">
        <f>+CONCATENATE(B8,#REF!,C8,E8,#REF!,H8)</f>
        <v>#REF!</v>
      </c>
      <c r="J8" s="31">
        <f>+COUNTIF($I$7:$I$8,I8)</f>
        <v>2</v>
      </c>
      <c r="K8" s="32">
        <v>8</v>
      </c>
    </row>
    <row r="9" spans="1:11" s="76" customFormat="1" ht="30" customHeight="1">
      <c r="A9" s="71"/>
      <c r="B9" s="62" t="s">
        <v>96</v>
      </c>
      <c r="C9" s="20"/>
      <c r="D9" s="20">
        <f>SUM(D7:D8)</f>
        <v>2</v>
      </c>
      <c r="E9" s="72"/>
      <c r="F9" s="72">
        <f>SUM(F7:F8)</f>
        <v>95000</v>
      </c>
      <c r="G9" s="72">
        <f>SUM(G5:G8)</f>
        <v>0</v>
      </c>
      <c r="H9" s="21"/>
      <c r="I9" s="73"/>
      <c r="J9" s="74"/>
      <c r="K9" s="75"/>
    </row>
  </sheetData>
  <mergeCells count="4">
    <mergeCell ref="E1:I1"/>
    <mergeCell ref="A3:I3"/>
    <mergeCell ref="B4:I4"/>
    <mergeCell ref="E2:J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K27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5.42578125" style="24" customWidth="1"/>
    <col min="2" max="2" width="31.140625" style="33" customWidth="1"/>
    <col min="3" max="3" width="12.140625" style="33" customWidth="1"/>
    <col min="4" max="4" width="12.28515625" style="33" customWidth="1"/>
    <col min="5" max="5" width="12.42578125" style="33" customWidth="1"/>
    <col min="6" max="6" width="11.5703125" style="33" customWidth="1"/>
    <col min="7" max="7" width="11.2851562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151"/>
      <c r="D1" s="151"/>
      <c r="E1" s="152" t="s">
        <v>254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42.75" customHeight="1">
      <c r="B4" s="152" t="s">
        <v>255</v>
      </c>
      <c r="C4" s="152"/>
      <c r="D4" s="152"/>
      <c r="E4" s="152"/>
      <c r="F4" s="152"/>
      <c r="G4" s="152"/>
      <c r="H4" s="152"/>
      <c r="I4" s="152"/>
    </row>
    <row r="6" spans="1:11" s="24" customFormat="1" ht="50.25" customHeight="1">
      <c r="A6" s="27" t="s">
        <v>100</v>
      </c>
      <c r="B6" s="27" t="s">
        <v>1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s="24" customFormat="1" ht="30" customHeight="1">
      <c r="A7" s="25">
        <v>1</v>
      </c>
      <c r="B7" s="64" t="s">
        <v>49</v>
      </c>
      <c r="C7" s="27">
        <v>2000</v>
      </c>
      <c r="D7" s="27">
        <v>1</v>
      </c>
      <c r="E7" s="28"/>
      <c r="F7" s="28">
        <f t="shared" ref="F7:F24" si="0">IF(E7&gt;0,D7*E7,D7*G7)</f>
        <v>0</v>
      </c>
      <c r="G7" s="28">
        <v>0</v>
      </c>
      <c r="H7" s="29" t="s">
        <v>13</v>
      </c>
      <c r="I7" s="30" t="e">
        <f>+CONCATENATE(B7,#REF!,C7,E7,#REF!,H7)</f>
        <v>#REF!</v>
      </c>
      <c r="J7" s="31">
        <f t="shared" ref="J7:J24" si="1">+COUNTIF($I$7:$I$26,I7)</f>
        <v>18</v>
      </c>
      <c r="K7" s="32">
        <v>6</v>
      </c>
    </row>
    <row r="8" spans="1:11" s="24" customFormat="1" ht="30" customHeight="1">
      <c r="A8" s="25">
        <v>2</v>
      </c>
      <c r="B8" s="64" t="s">
        <v>61</v>
      </c>
      <c r="C8" s="27">
        <v>1996</v>
      </c>
      <c r="D8" s="27">
        <v>1</v>
      </c>
      <c r="E8" s="28"/>
      <c r="F8" s="28">
        <f t="shared" si="0"/>
        <v>0</v>
      </c>
      <c r="G8" s="28">
        <v>0</v>
      </c>
      <c r="H8" s="29" t="s">
        <v>13</v>
      </c>
      <c r="I8" s="30" t="e">
        <f>+CONCATENATE(B8,#REF!,C8,E8,#REF!,H8)</f>
        <v>#REF!</v>
      </c>
      <c r="J8" s="31">
        <f t="shared" si="1"/>
        <v>18</v>
      </c>
      <c r="K8" s="32">
        <v>6</v>
      </c>
    </row>
    <row r="9" spans="1:11" s="24" customFormat="1" ht="30" customHeight="1">
      <c r="A9" s="25">
        <v>3</v>
      </c>
      <c r="B9" s="64" t="s">
        <v>62</v>
      </c>
      <c r="C9" s="27">
        <v>2000</v>
      </c>
      <c r="D9" s="27">
        <v>1</v>
      </c>
      <c r="E9" s="28"/>
      <c r="F9" s="28">
        <f t="shared" si="0"/>
        <v>0</v>
      </c>
      <c r="G9" s="28">
        <v>0</v>
      </c>
      <c r="H9" s="29" t="s">
        <v>13</v>
      </c>
      <c r="I9" s="30" t="e">
        <f>+CONCATENATE(B9,#REF!,C9,E9,#REF!,H9)</f>
        <v>#REF!</v>
      </c>
      <c r="J9" s="31">
        <f t="shared" si="1"/>
        <v>18</v>
      </c>
      <c r="K9" s="32">
        <v>6</v>
      </c>
    </row>
    <row r="10" spans="1:11" s="24" customFormat="1" ht="30" customHeight="1">
      <c r="A10" s="25">
        <v>4</v>
      </c>
      <c r="B10" s="64" t="s">
        <v>63</v>
      </c>
      <c r="C10" s="27">
        <v>1981</v>
      </c>
      <c r="D10" s="27">
        <v>1</v>
      </c>
      <c r="E10" s="28"/>
      <c r="F10" s="28">
        <f t="shared" si="0"/>
        <v>0</v>
      </c>
      <c r="G10" s="28">
        <v>0</v>
      </c>
      <c r="H10" s="29" t="s">
        <v>13</v>
      </c>
      <c r="I10" s="30" t="e">
        <f>+CONCATENATE(B10,#REF!,C10,E10,#REF!,H10)</f>
        <v>#REF!</v>
      </c>
      <c r="J10" s="31">
        <f t="shared" si="1"/>
        <v>18</v>
      </c>
      <c r="K10" s="32">
        <v>6</v>
      </c>
    </row>
    <row r="11" spans="1:11" s="24" customFormat="1" ht="30" customHeight="1">
      <c r="A11" s="25">
        <v>5</v>
      </c>
      <c r="B11" s="64" t="s">
        <v>64</v>
      </c>
      <c r="C11" s="27">
        <v>1983</v>
      </c>
      <c r="D11" s="27">
        <v>2</v>
      </c>
      <c r="E11" s="28"/>
      <c r="F11" s="28">
        <f t="shared" si="0"/>
        <v>0</v>
      </c>
      <c r="G11" s="28">
        <v>0</v>
      </c>
      <c r="H11" s="29" t="s">
        <v>13</v>
      </c>
      <c r="I11" s="30" t="e">
        <f>+CONCATENATE(B11,#REF!,C11,E11,#REF!,H11)</f>
        <v>#REF!</v>
      </c>
      <c r="J11" s="31">
        <f t="shared" si="1"/>
        <v>18</v>
      </c>
      <c r="K11" s="32">
        <v>6</v>
      </c>
    </row>
    <row r="12" spans="1:11" s="24" customFormat="1" ht="30" customHeight="1">
      <c r="A12" s="25">
        <v>6</v>
      </c>
      <c r="B12" s="64" t="s">
        <v>65</v>
      </c>
      <c r="C12" s="27">
        <v>1985</v>
      </c>
      <c r="D12" s="27">
        <v>1</v>
      </c>
      <c r="E12" s="28"/>
      <c r="F12" s="28">
        <f t="shared" si="0"/>
        <v>0</v>
      </c>
      <c r="G12" s="28">
        <v>0</v>
      </c>
      <c r="H12" s="29" t="s">
        <v>13</v>
      </c>
      <c r="I12" s="30" t="e">
        <f>+CONCATENATE(B12,#REF!,C12,E12,#REF!,H12)</f>
        <v>#REF!</v>
      </c>
      <c r="J12" s="31">
        <f t="shared" si="1"/>
        <v>18</v>
      </c>
      <c r="K12" s="32">
        <v>6</v>
      </c>
    </row>
    <row r="13" spans="1:11" s="24" customFormat="1" ht="30" customHeight="1">
      <c r="A13" s="25">
        <v>7</v>
      </c>
      <c r="B13" s="64" t="s">
        <v>66</v>
      </c>
      <c r="C13" s="27">
        <v>1991</v>
      </c>
      <c r="D13" s="27">
        <v>1</v>
      </c>
      <c r="E13" s="28"/>
      <c r="F13" s="28">
        <f t="shared" si="0"/>
        <v>0</v>
      </c>
      <c r="G13" s="28">
        <v>0</v>
      </c>
      <c r="H13" s="29" t="s">
        <v>13</v>
      </c>
      <c r="I13" s="30" t="e">
        <f>+CONCATENATE(B13,#REF!,C13,E13,#REF!,H13)</f>
        <v>#REF!</v>
      </c>
      <c r="J13" s="31">
        <f t="shared" si="1"/>
        <v>18</v>
      </c>
      <c r="K13" s="32">
        <v>6</v>
      </c>
    </row>
    <row r="14" spans="1:11" s="24" customFormat="1" ht="30" customHeight="1">
      <c r="A14" s="25">
        <v>8</v>
      </c>
      <c r="B14" s="64" t="s">
        <v>67</v>
      </c>
      <c r="C14" s="27">
        <v>2000</v>
      </c>
      <c r="D14" s="27">
        <v>5</v>
      </c>
      <c r="E14" s="28"/>
      <c r="F14" s="28">
        <f t="shared" si="0"/>
        <v>0</v>
      </c>
      <c r="G14" s="28">
        <v>0</v>
      </c>
      <c r="H14" s="29" t="s">
        <v>13</v>
      </c>
      <c r="I14" s="30" t="e">
        <f>+CONCATENATE(B14,#REF!,C14,E14,#REF!,H14)</f>
        <v>#REF!</v>
      </c>
      <c r="J14" s="31">
        <f t="shared" si="1"/>
        <v>18</v>
      </c>
      <c r="K14" s="32">
        <v>6</v>
      </c>
    </row>
    <row r="15" spans="1:11" s="24" customFormat="1" ht="30" customHeight="1">
      <c r="A15" s="25">
        <v>9</v>
      </c>
      <c r="B15" s="64" t="s">
        <v>35</v>
      </c>
      <c r="C15" s="27">
        <v>2004</v>
      </c>
      <c r="D15" s="27">
        <v>2</v>
      </c>
      <c r="E15" s="28"/>
      <c r="F15" s="28">
        <f t="shared" si="0"/>
        <v>0</v>
      </c>
      <c r="G15" s="28">
        <v>0</v>
      </c>
      <c r="H15" s="29" t="s">
        <v>13</v>
      </c>
      <c r="I15" s="30" t="e">
        <f>+CONCATENATE(B15,#REF!,C15,E15,#REF!,H15)</f>
        <v>#REF!</v>
      </c>
      <c r="J15" s="31">
        <f t="shared" si="1"/>
        <v>18</v>
      </c>
      <c r="K15" s="32">
        <v>6</v>
      </c>
    </row>
    <row r="16" spans="1:11" s="24" customFormat="1" ht="30" customHeight="1">
      <c r="A16" s="25">
        <v>10</v>
      </c>
      <c r="B16" s="64" t="s">
        <v>24</v>
      </c>
      <c r="C16" s="27">
        <v>2000</v>
      </c>
      <c r="D16" s="27">
        <v>4</v>
      </c>
      <c r="E16" s="28"/>
      <c r="F16" s="28">
        <f t="shared" si="0"/>
        <v>0</v>
      </c>
      <c r="G16" s="28">
        <v>0</v>
      </c>
      <c r="H16" s="29" t="s">
        <v>13</v>
      </c>
      <c r="I16" s="30" t="e">
        <f>+CONCATENATE(B16,#REF!,C16,E16,#REF!,H16)</f>
        <v>#REF!</v>
      </c>
      <c r="J16" s="31">
        <f t="shared" si="1"/>
        <v>18</v>
      </c>
      <c r="K16" s="32">
        <v>6</v>
      </c>
    </row>
    <row r="17" spans="1:11" s="24" customFormat="1" ht="30" customHeight="1">
      <c r="A17" s="25">
        <v>11</v>
      </c>
      <c r="B17" s="64" t="s">
        <v>68</v>
      </c>
      <c r="C17" s="27">
        <v>1996</v>
      </c>
      <c r="D17" s="27">
        <v>1</v>
      </c>
      <c r="E17" s="28"/>
      <c r="F17" s="28">
        <f t="shared" si="0"/>
        <v>0</v>
      </c>
      <c r="G17" s="28">
        <v>0</v>
      </c>
      <c r="H17" s="29" t="s">
        <v>13</v>
      </c>
      <c r="I17" s="30" t="e">
        <f>+CONCATENATE(B17,#REF!,C17,E17,#REF!,H17)</f>
        <v>#REF!</v>
      </c>
      <c r="J17" s="31">
        <f t="shared" si="1"/>
        <v>18</v>
      </c>
      <c r="K17" s="32">
        <v>6</v>
      </c>
    </row>
    <row r="18" spans="1:11" s="24" customFormat="1" ht="30" customHeight="1">
      <c r="A18" s="25">
        <v>12</v>
      </c>
      <c r="B18" s="64" t="s">
        <v>69</v>
      </c>
      <c r="C18" s="27">
        <v>2000</v>
      </c>
      <c r="D18" s="27">
        <v>1</v>
      </c>
      <c r="E18" s="28"/>
      <c r="F18" s="28">
        <f t="shared" si="0"/>
        <v>0</v>
      </c>
      <c r="G18" s="28">
        <v>0</v>
      </c>
      <c r="H18" s="29" t="s">
        <v>13</v>
      </c>
      <c r="I18" s="30" t="e">
        <f>+CONCATENATE(B18,#REF!,C18,E18,#REF!,H18)</f>
        <v>#REF!</v>
      </c>
      <c r="J18" s="31">
        <f t="shared" si="1"/>
        <v>18</v>
      </c>
      <c r="K18" s="32">
        <v>6</v>
      </c>
    </row>
    <row r="19" spans="1:11" s="24" customFormat="1" ht="30" customHeight="1">
      <c r="A19" s="25">
        <v>13</v>
      </c>
      <c r="B19" s="64" t="s">
        <v>70</v>
      </c>
      <c r="C19" s="27">
        <v>2000</v>
      </c>
      <c r="D19" s="27">
        <v>1</v>
      </c>
      <c r="E19" s="28"/>
      <c r="F19" s="28">
        <f t="shared" si="0"/>
        <v>0</v>
      </c>
      <c r="G19" s="28">
        <v>0</v>
      </c>
      <c r="H19" s="29" t="s">
        <v>13</v>
      </c>
      <c r="I19" s="30" t="e">
        <f>+CONCATENATE(B19,#REF!,C19,E19,#REF!,H19)</f>
        <v>#REF!</v>
      </c>
      <c r="J19" s="31">
        <f t="shared" si="1"/>
        <v>18</v>
      </c>
      <c r="K19" s="32">
        <v>6</v>
      </c>
    </row>
    <row r="20" spans="1:11" s="24" customFormat="1" ht="30" customHeight="1">
      <c r="A20" s="25">
        <v>14</v>
      </c>
      <c r="B20" s="64" t="s">
        <v>71</v>
      </c>
      <c r="C20" s="27">
        <v>1985</v>
      </c>
      <c r="D20" s="27">
        <v>1</v>
      </c>
      <c r="E20" s="28"/>
      <c r="F20" s="28">
        <f t="shared" si="0"/>
        <v>0</v>
      </c>
      <c r="G20" s="28">
        <v>0</v>
      </c>
      <c r="H20" s="29" t="s">
        <v>13</v>
      </c>
      <c r="I20" s="30" t="e">
        <f>+CONCATENATE(B20,#REF!,C20,E20,#REF!,H20)</f>
        <v>#REF!</v>
      </c>
      <c r="J20" s="31">
        <f t="shared" si="1"/>
        <v>18</v>
      </c>
      <c r="K20" s="32">
        <v>6</v>
      </c>
    </row>
    <row r="21" spans="1:11" s="24" customFormat="1" ht="30" customHeight="1">
      <c r="A21" s="25">
        <v>15</v>
      </c>
      <c r="B21" s="64" t="s">
        <v>72</v>
      </c>
      <c r="C21" s="27">
        <v>1981</v>
      </c>
      <c r="D21" s="27">
        <v>1</v>
      </c>
      <c r="E21" s="28"/>
      <c r="F21" s="28">
        <f t="shared" si="0"/>
        <v>0</v>
      </c>
      <c r="G21" s="28">
        <v>0</v>
      </c>
      <c r="H21" s="29" t="s">
        <v>13</v>
      </c>
      <c r="I21" s="30" t="e">
        <f>+CONCATENATE(B21,#REF!,C21,E21,#REF!,H21)</f>
        <v>#REF!</v>
      </c>
      <c r="J21" s="31">
        <f t="shared" si="1"/>
        <v>18</v>
      </c>
      <c r="K21" s="32">
        <v>6</v>
      </c>
    </row>
    <row r="22" spans="1:11" s="24" customFormat="1" ht="30" customHeight="1">
      <c r="A22" s="25">
        <v>16</v>
      </c>
      <c r="B22" s="64"/>
      <c r="C22" s="27">
        <v>1968</v>
      </c>
      <c r="D22" s="27">
        <v>1</v>
      </c>
      <c r="E22" s="28"/>
      <c r="F22" s="28">
        <f t="shared" si="0"/>
        <v>0</v>
      </c>
      <c r="G22" s="28">
        <v>0</v>
      </c>
      <c r="H22" s="29" t="s">
        <v>13</v>
      </c>
      <c r="I22" s="30" t="e">
        <f>+CONCATENATE(B22,#REF!,C22,E22,#REF!,H22)</f>
        <v>#REF!</v>
      </c>
      <c r="J22" s="31">
        <f t="shared" si="1"/>
        <v>18</v>
      </c>
      <c r="K22" s="32">
        <v>6</v>
      </c>
    </row>
    <row r="23" spans="1:11" s="24" customFormat="1" ht="30" customHeight="1">
      <c r="A23" s="25">
        <v>17</v>
      </c>
      <c r="B23" s="64" t="s">
        <v>73</v>
      </c>
      <c r="C23" s="27">
        <v>2001</v>
      </c>
      <c r="D23" s="27">
        <v>1</v>
      </c>
      <c r="E23" s="28"/>
      <c r="F23" s="28">
        <f t="shared" si="0"/>
        <v>0</v>
      </c>
      <c r="G23" s="28">
        <v>0</v>
      </c>
      <c r="H23" s="29" t="s">
        <v>13</v>
      </c>
      <c r="I23" s="30" t="e">
        <f>+CONCATENATE(B23,#REF!,C23,E23,#REF!,H23)</f>
        <v>#REF!</v>
      </c>
      <c r="J23" s="31">
        <f t="shared" si="1"/>
        <v>18</v>
      </c>
      <c r="K23" s="32">
        <v>6</v>
      </c>
    </row>
    <row r="24" spans="1:11" s="24" customFormat="1" ht="30" customHeight="1">
      <c r="A24" s="25">
        <v>18</v>
      </c>
      <c r="B24" s="64" t="s">
        <v>74</v>
      </c>
      <c r="C24" s="27">
        <v>1986</v>
      </c>
      <c r="D24" s="27">
        <v>1</v>
      </c>
      <c r="E24" s="28"/>
      <c r="F24" s="28">
        <f t="shared" si="0"/>
        <v>0</v>
      </c>
      <c r="G24" s="28">
        <v>0</v>
      </c>
      <c r="H24" s="29" t="s">
        <v>13</v>
      </c>
      <c r="I24" s="30" t="e">
        <f>+CONCATENATE(B24,#REF!,C24,E24,#REF!,H24)</f>
        <v>#REF!</v>
      </c>
      <c r="J24" s="31">
        <f t="shared" si="1"/>
        <v>18</v>
      </c>
      <c r="K24" s="32">
        <v>6</v>
      </c>
    </row>
    <row r="25" spans="1:11" s="24" customFormat="1" ht="30" customHeight="1">
      <c r="A25" s="25">
        <v>19</v>
      </c>
      <c r="B25" s="64" t="s">
        <v>256</v>
      </c>
      <c r="C25" s="27">
        <v>1970</v>
      </c>
      <c r="D25" s="28">
        <v>1</v>
      </c>
      <c r="E25" s="28">
        <v>8663</v>
      </c>
      <c r="F25" s="28">
        <v>8663</v>
      </c>
      <c r="G25" s="28">
        <v>0</v>
      </c>
      <c r="H25" s="29"/>
      <c r="I25" s="156"/>
      <c r="J25" s="157"/>
      <c r="K25" s="32"/>
    </row>
    <row r="26" spans="1:11" s="76" customFormat="1" ht="30" customHeight="1">
      <c r="A26" s="71"/>
      <c r="B26" s="62" t="s">
        <v>96</v>
      </c>
      <c r="C26" s="20"/>
      <c r="D26" s="20"/>
      <c r="E26" s="72"/>
      <c r="F26" s="72">
        <f>SUM(F7:F25)</f>
        <v>8663</v>
      </c>
      <c r="G26" s="72">
        <f>SUM(G7:G25)</f>
        <v>0</v>
      </c>
      <c r="H26" s="21"/>
      <c r="I26" s="73"/>
      <c r="J26" s="74"/>
      <c r="K26" s="75"/>
    </row>
    <row r="27" spans="1:11" s="24" customFormat="1" ht="30" customHeight="1">
      <c r="B27" s="33"/>
      <c r="C27" s="33"/>
      <c r="D27" s="33"/>
      <c r="E27" s="33"/>
      <c r="F27" s="33"/>
      <c r="G27" s="33"/>
      <c r="H27" s="33"/>
      <c r="I27" s="30"/>
      <c r="J27" s="31"/>
    </row>
  </sheetData>
  <mergeCells count="4">
    <mergeCell ref="E1:I1"/>
    <mergeCell ref="A3:I3"/>
    <mergeCell ref="B4:I4"/>
    <mergeCell ref="E2:J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K20"/>
  <sheetViews>
    <sheetView tabSelected="1" topLeftCell="A16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5.42578125" style="24" customWidth="1"/>
    <col min="2" max="2" width="34.85546875" style="33" customWidth="1"/>
    <col min="3" max="3" width="11.42578125" style="33" customWidth="1"/>
    <col min="4" max="4" width="8.42578125" style="33" customWidth="1"/>
    <col min="5" max="5" width="13.42578125" style="33" customWidth="1"/>
    <col min="6" max="6" width="10.85546875" style="33" customWidth="1"/>
    <col min="7" max="7" width="11.570312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257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46.5" customHeight="1">
      <c r="B4" s="152" t="s">
        <v>258</v>
      </c>
      <c r="C4" s="152"/>
      <c r="D4" s="152"/>
      <c r="E4" s="152"/>
      <c r="F4" s="152"/>
      <c r="G4" s="152"/>
      <c r="H4" s="152"/>
      <c r="I4" s="152"/>
    </row>
    <row r="7" spans="1:11" ht="71.25" customHeight="1">
      <c r="A7" s="27" t="s">
        <v>100</v>
      </c>
      <c r="B7" s="27" t="s">
        <v>1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9" t="s">
        <v>8</v>
      </c>
      <c r="I7" s="79" t="s">
        <v>9</v>
      </c>
      <c r="J7" s="80" t="s">
        <v>10</v>
      </c>
      <c r="K7" s="79" t="s">
        <v>11</v>
      </c>
    </row>
    <row r="8" spans="1:11" ht="30" customHeight="1">
      <c r="A8" s="25">
        <v>1</v>
      </c>
      <c r="B8" s="64" t="s">
        <v>75</v>
      </c>
      <c r="C8" s="27">
        <v>1981</v>
      </c>
      <c r="D8" s="27">
        <v>1</v>
      </c>
      <c r="E8" s="28">
        <v>4630</v>
      </c>
      <c r="F8" s="28">
        <f t="shared" ref="F8:F19" si="0">IF(E8&gt;0,D8*E8,D8*G8)</f>
        <v>4630</v>
      </c>
      <c r="G8" s="28">
        <v>0</v>
      </c>
      <c r="H8" s="29" t="s">
        <v>13</v>
      </c>
      <c r="I8" s="30" t="e">
        <f>+CONCATENATE(B8,#REF!,C8,E8,#REF!,H8)</f>
        <v>#REF!</v>
      </c>
      <c r="J8" s="31">
        <f t="shared" ref="J8:J19" si="1">+COUNTIF($I$8:$I$20,I8)</f>
        <v>12</v>
      </c>
      <c r="K8" s="32">
        <v>5</v>
      </c>
    </row>
    <row r="9" spans="1:11" ht="30" customHeight="1">
      <c r="A9" s="25">
        <v>2</v>
      </c>
      <c r="B9" s="64" t="s">
        <v>76</v>
      </c>
      <c r="C9" s="27">
        <v>2009</v>
      </c>
      <c r="D9" s="27">
        <v>1</v>
      </c>
      <c r="E9" s="28">
        <v>12500</v>
      </c>
      <c r="F9" s="28">
        <f t="shared" si="0"/>
        <v>12500</v>
      </c>
      <c r="G9" s="28">
        <v>0</v>
      </c>
      <c r="H9" s="29" t="s">
        <v>13</v>
      </c>
      <c r="I9" s="30" t="e">
        <f>+CONCATENATE(B9,#REF!,C9,E9,#REF!,H9)</f>
        <v>#REF!</v>
      </c>
      <c r="J9" s="31">
        <f t="shared" si="1"/>
        <v>12</v>
      </c>
      <c r="K9" s="32">
        <v>5</v>
      </c>
    </row>
    <row r="10" spans="1:11" ht="30" customHeight="1">
      <c r="A10" s="25">
        <v>3</v>
      </c>
      <c r="B10" s="64" t="s">
        <v>77</v>
      </c>
      <c r="C10" s="27">
        <v>2004</v>
      </c>
      <c r="D10" s="27">
        <v>1</v>
      </c>
      <c r="E10" s="28">
        <v>89300</v>
      </c>
      <c r="F10" s="28">
        <f t="shared" si="0"/>
        <v>89300</v>
      </c>
      <c r="G10" s="28">
        <v>0</v>
      </c>
      <c r="H10" s="29" t="s">
        <v>13</v>
      </c>
      <c r="I10" s="30" t="e">
        <f>+CONCATENATE(B10,#REF!,C10,E10,#REF!,H10)</f>
        <v>#REF!</v>
      </c>
      <c r="J10" s="31">
        <f t="shared" si="1"/>
        <v>12</v>
      </c>
      <c r="K10" s="32">
        <v>5</v>
      </c>
    </row>
    <row r="11" spans="1:11" ht="30" customHeight="1">
      <c r="A11" s="25">
        <v>4</v>
      </c>
      <c r="B11" s="64" t="s">
        <v>78</v>
      </c>
      <c r="C11" s="27">
        <v>2015</v>
      </c>
      <c r="D11" s="27">
        <v>1</v>
      </c>
      <c r="E11" s="28">
        <v>2933.32</v>
      </c>
      <c r="F11" s="28">
        <f t="shared" si="0"/>
        <v>2933.32</v>
      </c>
      <c r="G11" s="28">
        <v>0</v>
      </c>
      <c r="H11" s="29" t="s">
        <v>13</v>
      </c>
      <c r="I11" s="30" t="e">
        <f>+CONCATENATE(B11,#REF!,C11,E11,#REF!,H11)</f>
        <v>#REF!</v>
      </c>
      <c r="J11" s="31">
        <f t="shared" si="1"/>
        <v>12</v>
      </c>
      <c r="K11" s="32">
        <v>5</v>
      </c>
    </row>
    <row r="12" spans="1:11" ht="30" customHeight="1">
      <c r="A12" s="25">
        <v>5</v>
      </c>
      <c r="B12" s="64" t="s">
        <v>79</v>
      </c>
      <c r="C12" s="27">
        <v>2015</v>
      </c>
      <c r="D12" s="27">
        <v>1</v>
      </c>
      <c r="E12" s="28">
        <v>2933.32</v>
      </c>
      <c r="F12" s="28">
        <f t="shared" si="0"/>
        <v>2933.32</v>
      </c>
      <c r="G12" s="28">
        <v>0</v>
      </c>
      <c r="H12" s="29" t="s">
        <v>13</v>
      </c>
      <c r="I12" s="30" t="e">
        <f>+CONCATENATE(B12,#REF!,C12,E12,#REF!,H12)</f>
        <v>#REF!</v>
      </c>
      <c r="J12" s="31">
        <f t="shared" si="1"/>
        <v>12</v>
      </c>
      <c r="K12" s="32">
        <v>5</v>
      </c>
    </row>
    <row r="13" spans="1:11" ht="30" customHeight="1">
      <c r="A13" s="25">
        <v>6</v>
      </c>
      <c r="B13" s="64" t="s">
        <v>80</v>
      </c>
      <c r="C13" s="27">
        <v>2015</v>
      </c>
      <c r="D13" s="27">
        <v>1</v>
      </c>
      <c r="E13" s="28">
        <v>2933.32</v>
      </c>
      <c r="F13" s="28">
        <f t="shared" si="0"/>
        <v>2933.32</v>
      </c>
      <c r="G13" s="28">
        <v>0</v>
      </c>
      <c r="H13" s="29" t="s">
        <v>13</v>
      </c>
      <c r="I13" s="30" t="e">
        <f>+CONCATENATE(B13,#REF!,C13,E13,#REF!,H13)</f>
        <v>#REF!</v>
      </c>
      <c r="J13" s="31">
        <f t="shared" si="1"/>
        <v>12</v>
      </c>
      <c r="K13" s="32">
        <v>5</v>
      </c>
    </row>
    <row r="14" spans="1:11" ht="30" customHeight="1">
      <c r="A14" s="25">
        <v>7</v>
      </c>
      <c r="B14" s="64" t="s">
        <v>81</v>
      </c>
      <c r="C14" s="27">
        <v>2015</v>
      </c>
      <c r="D14" s="27">
        <v>1</v>
      </c>
      <c r="E14" s="28">
        <v>2933.32</v>
      </c>
      <c r="F14" s="28">
        <f t="shared" si="0"/>
        <v>2933.32</v>
      </c>
      <c r="G14" s="28">
        <v>0</v>
      </c>
      <c r="H14" s="29" t="s">
        <v>13</v>
      </c>
      <c r="I14" s="30" t="e">
        <f>+CONCATENATE(B14,#REF!,C14,E14,#REF!,H14)</f>
        <v>#REF!</v>
      </c>
      <c r="J14" s="31">
        <f t="shared" si="1"/>
        <v>12</v>
      </c>
      <c r="K14" s="32">
        <v>5</v>
      </c>
    </row>
    <row r="15" spans="1:11" ht="30" customHeight="1">
      <c r="A15" s="25">
        <v>8</v>
      </c>
      <c r="B15" s="64" t="s">
        <v>82</v>
      </c>
      <c r="C15" s="27">
        <v>2015</v>
      </c>
      <c r="D15" s="27">
        <v>1</v>
      </c>
      <c r="E15" s="28">
        <v>2933.32</v>
      </c>
      <c r="F15" s="28">
        <f t="shared" si="0"/>
        <v>2933.32</v>
      </c>
      <c r="G15" s="28">
        <v>0</v>
      </c>
      <c r="H15" s="29" t="s">
        <v>13</v>
      </c>
      <c r="I15" s="30" t="e">
        <f>+CONCATENATE(B15,#REF!,C15,E15,#REF!,H15)</f>
        <v>#REF!</v>
      </c>
      <c r="J15" s="31">
        <f t="shared" si="1"/>
        <v>12</v>
      </c>
      <c r="K15" s="32">
        <v>5</v>
      </c>
    </row>
    <row r="16" spans="1:11" ht="30" customHeight="1">
      <c r="A16" s="25">
        <v>9</v>
      </c>
      <c r="B16" s="64" t="s">
        <v>83</v>
      </c>
      <c r="C16" s="27">
        <v>2004</v>
      </c>
      <c r="D16" s="27">
        <v>1</v>
      </c>
      <c r="E16" s="28">
        <v>147800</v>
      </c>
      <c r="F16" s="28">
        <f t="shared" si="0"/>
        <v>147800</v>
      </c>
      <c r="G16" s="28">
        <v>0</v>
      </c>
      <c r="H16" s="29" t="s">
        <v>13</v>
      </c>
      <c r="I16" s="30" t="e">
        <f>+CONCATENATE(B16,#REF!,C16,E16,#REF!,H16)</f>
        <v>#REF!</v>
      </c>
      <c r="J16" s="31">
        <f t="shared" si="1"/>
        <v>12</v>
      </c>
      <c r="K16" s="32">
        <v>5</v>
      </c>
    </row>
    <row r="17" spans="1:11" ht="30" customHeight="1">
      <c r="A17" s="25">
        <v>10</v>
      </c>
      <c r="B17" s="64" t="s">
        <v>84</v>
      </c>
      <c r="C17" s="27">
        <v>2015</v>
      </c>
      <c r="D17" s="27">
        <v>8</v>
      </c>
      <c r="E17" s="28">
        <v>509.99227799227805</v>
      </c>
      <c r="F17" s="28">
        <f t="shared" si="0"/>
        <v>4079.9382239382244</v>
      </c>
      <c r="G17" s="28">
        <v>0</v>
      </c>
      <c r="H17" s="29" t="s">
        <v>13</v>
      </c>
      <c r="I17" s="30" t="e">
        <f>+CONCATENATE(B17,#REF!,C17,E17,#REF!,H17)</f>
        <v>#REF!</v>
      </c>
      <c r="J17" s="31">
        <f t="shared" si="1"/>
        <v>12</v>
      </c>
      <c r="K17" s="32">
        <v>5</v>
      </c>
    </row>
    <row r="18" spans="1:11" ht="30" customHeight="1">
      <c r="A18" s="25">
        <v>11</v>
      </c>
      <c r="B18" s="64" t="s">
        <v>85</v>
      </c>
      <c r="C18" s="27">
        <v>2004</v>
      </c>
      <c r="D18" s="27">
        <v>1</v>
      </c>
      <c r="E18" s="28">
        <v>88000</v>
      </c>
      <c r="F18" s="28">
        <f t="shared" si="0"/>
        <v>88000</v>
      </c>
      <c r="G18" s="28">
        <v>0</v>
      </c>
      <c r="H18" s="29" t="s">
        <v>13</v>
      </c>
      <c r="I18" s="30" t="e">
        <f>+CONCATENATE(B18,#REF!,C18,E18,#REF!,H18)</f>
        <v>#REF!</v>
      </c>
      <c r="J18" s="31">
        <f t="shared" si="1"/>
        <v>12</v>
      </c>
      <c r="K18" s="32">
        <v>5</v>
      </c>
    </row>
    <row r="19" spans="1:11" ht="30" customHeight="1">
      <c r="A19" s="25">
        <v>12</v>
      </c>
      <c r="B19" s="64" t="s">
        <v>85</v>
      </c>
      <c r="C19" s="27">
        <v>2004</v>
      </c>
      <c r="D19" s="27">
        <v>1</v>
      </c>
      <c r="E19" s="28">
        <v>68000</v>
      </c>
      <c r="F19" s="28">
        <f t="shared" si="0"/>
        <v>68000</v>
      </c>
      <c r="G19" s="28">
        <v>0</v>
      </c>
      <c r="H19" s="29" t="s">
        <v>13</v>
      </c>
      <c r="I19" s="30" t="e">
        <f>+CONCATENATE(B19,#REF!,C19,E19,#REF!,H19)</f>
        <v>#REF!</v>
      </c>
      <c r="J19" s="31">
        <f t="shared" si="1"/>
        <v>12</v>
      </c>
      <c r="K19" s="32">
        <v>5</v>
      </c>
    </row>
    <row r="20" spans="1:11" s="76" customFormat="1" ht="30" customHeight="1">
      <c r="A20" s="71"/>
      <c r="B20" s="62" t="s">
        <v>96</v>
      </c>
      <c r="C20" s="20"/>
      <c r="D20" s="20">
        <f>SUM(D8:D19)</f>
        <v>19</v>
      </c>
      <c r="E20" s="72"/>
      <c r="F20" s="72">
        <f>SUM(F8:F19)</f>
        <v>428976.53822393826</v>
      </c>
      <c r="G20" s="72">
        <f>SUM(G16:G19)</f>
        <v>0</v>
      </c>
      <c r="H20" s="21"/>
      <c r="I20" s="73"/>
      <c r="J20" s="74"/>
      <c r="K20" s="75"/>
    </row>
  </sheetData>
  <mergeCells count="4">
    <mergeCell ref="E1:I1"/>
    <mergeCell ref="A3:I3"/>
    <mergeCell ref="B4:I4"/>
    <mergeCell ref="E2:G2"/>
  </mergeCells>
  <pageMargins left="0.39370078740157483" right="0" top="0.19685039370078741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K12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7.28515625" style="24" customWidth="1"/>
    <col min="2" max="2" width="31.42578125" style="33" customWidth="1"/>
    <col min="3" max="3" width="12.140625" style="33" customWidth="1"/>
    <col min="4" max="4" width="9.5703125" style="33" customWidth="1"/>
    <col min="5" max="5" width="11.7109375" style="33" customWidth="1"/>
    <col min="6" max="6" width="12.42578125" style="33" customWidth="1"/>
    <col min="7" max="7" width="12.14062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259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260</v>
      </c>
      <c r="C4" s="152"/>
      <c r="D4" s="152"/>
      <c r="E4" s="152"/>
      <c r="F4" s="152"/>
      <c r="G4" s="152"/>
      <c r="H4" s="152"/>
      <c r="I4" s="152"/>
    </row>
    <row r="6" spans="1:11" ht="51" customHeight="1">
      <c r="A6" s="27" t="s">
        <v>100</v>
      </c>
      <c r="B6" s="27" t="s">
        <v>1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ht="30" customHeight="1">
      <c r="A7" s="25">
        <v>1</v>
      </c>
      <c r="B7" s="64" t="s">
        <v>86</v>
      </c>
      <c r="C7" s="26">
        <v>2006</v>
      </c>
      <c r="D7" s="26">
        <v>1</v>
      </c>
      <c r="E7" s="28"/>
      <c r="F7" s="28">
        <f>IF(E7&gt;0,D7*E7,D7*G7)</f>
        <v>0</v>
      </c>
      <c r="G7" s="28">
        <v>0</v>
      </c>
      <c r="H7" s="148" t="s">
        <v>13</v>
      </c>
      <c r="I7" s="30" t="e">
        <f>+CONCATENATE(B7,#REF!,C7,E7,#REF!,H7)</f>
        <v>#REF!</v>
      </c>
      <c r="J7" s="31">
        <f>+COUNTIF($I$7:$I$11,I7)</f>
        <v>4</v>
      </c>
      <c r="K7" s="32">
        <v>3</v>
      </c>
    </row>
    <row r="8" spans="1:11" ht="30" customHeight="1">
      <c r="A8" s="25">
        <v>2</v>
      </c>
      <c r="B8" s="64" t="s">
        <v>52</v>
      </c>
      <c r="C8" s="26">
        <v>2006</v>
      </c>
      <c r="D8" s="26">
        <v>1</v>
      </c>
      <c r="E8" s="28"/>
      <c r="F8" s="28">
        <f>IF(E8&gt;0,D8*E8,D8*G8)</f>
        <v>0</v>
      </c>
      <c r="G8" s="28">
        <v>0</v>
      </c>
      <c r="H8" s="29" t="s">
        <v>13</v>
      </c>
      <c r="I8" s="30" t="e">
        <f>+CONCATENATE(B8,#REF!,C8,E8,#REF!,H8)</f>
        <v>#REF!</v>
      </c>
      <c r="J8" s="31">
        <f>+COUNTIF($I$7:$I$11,I8)</f>
        <v>4</v>
      </c>
      <c r="K8" s="32">
        <v>3</v>
      </c>
    </row>
    <row r="9" spans="1:11" ht="30" customHeight="1">
      <c r="A9" s="25">
        <v>3</v>
      </c>
      <c r="B9" s="64" t="s">
        <v>52</v>
      </c>
      <c r="C9" s="26">
        <v>2007</v>
      </c>
      <c r="D9" s="26">
        <v>3</v>
      </c>
      <c r="E9" s="28">
        <v>12000</v>
      </c>
      <c r="F9" s="28">
        <f>IF(E9&gt;0,D9*E9,D9*G9)</f>
        <v>36000</v>
      </c>
      <c r="G9" s="28">
        <v>0</v>
      </c>
      <c r="H9" s="29" t="s">
        <v>13</v>
      </c>
      <c r="I9" s="30" t="e">
        <f>+CONCATENATE(B9,#REF!,C9,E9,#REF!,H9)</f>
        <v>#REF!</v>
      </c>
      <c r="J9" s="31">
        <f>+COUNTIF($I$7:$I$11,I9)</f>
        <v>4</v>
      </c>
      <c r="K9" s="32">
        <v>3</v>
      </c>
    </row>
    <row r="10" spans="1:11" ht="30" customHeight="1">
      <c r="A10" s="25">
        <v>4</v>
      </c>
      <c r="B10" s="64" t="s">
        <v>87</v>
      </c>
      <c r="C10" s="26">
        <v>2013</v>
      </c>
      <c r="D10" s="26">
        <v>1</v>
      </c>
      <c r="E10" s="28">
        <v>50000</v>
      </c>
      <c r="F10" s="28">
        <f>IF(E10&gt;0,D10*E10,D10*G10)</f>
        <v>50000</v>
      </c>
      <c r="G10" s="28">
        <v>0</v>
      </c>
      <c r="H10" s="29" t="s">
        <v>13</v>
      </c>
      <c r="I10" s="30" t="e">
        <f>+CONCATENATE(B10,#REF!,C10,E10,#REF!,H10)</f>
        <v>#REF!</v>
      </c>
      <c r="J10" s="31">
        <f>+COUNTIF($I$7:$I$11,I10)</f>
        <v>4</v>
      </c>
      <c r="K10" s="32">
        <v>3</v>
      </c>
    </row>
    <row r="11" spans="1:11" s="76" customFormat="1" ht="30" customHeight="1">
      <c r="A11" s="71"/>
      <c r="B11" s="62" t="s">
        <v>96</v>
      </c>
      <c r="C11" s="20"/>
      <c r="D11" s="20"/>
      <c r="E11" s="72"/>
      <c r="F11" s="72">
        <f>SUM(F7:F10)</f>
        <v>86000</v>
      </c>
      <c r="G11" s="72">
        <f>SUM(G7:G10)</f>
        <v>0</v>
      </c>
      <c r="H11" s="21"/>
      <c r="I11" s="73"/>
      <c r="J11" s="74"/>
      <c r="K11" s="75"/>
    </row>
    <row r="12" spans="1:11" ht="30" customHeight="1"/>
  </sheetData>
  <mergeCells count="4">
    <mergeCell ref="E1:I1"/>
    <mergeCell ref="A3:I3"/>
    <mergeCell ref="B4:I4"/>
    <mergeCell ref="E2:J2"/>
  </mergeCells>
  <pageMargins left="0.39370078740157483" right="0" top="0.15748031496062992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K27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5"/>
  <cols>
    <col min="1" max="1" width="6.5703125" style="3" customWidth="1"/>
    <col min="2" max="2" width="28" style="15" customWidth="1"/>
    <col min="3" max="3" width="11.5703125" style="15" customWidth="1"/>
    <col min="4" max="4" width="9.7109375" style="15" customWidth="1"/>
    <col min="5" max="5" width="14" style="15" customWidth="1"/>
    <col min="6" max="6" width="12.7109375" style="15" customWidth="1"/>
    <col min="7" max="7" width="13.28515625" style="15" customWidth="1"/>
    <col min="8" max="8" width="12.7109375" style="15" hidden="1" customWidth="1"/>
    <col min="9" max="9" width="0" style="8" hidden="1" customWidth="1"/>
    <col min="10" max="10" width="15.28515625" style="9" hidden="1" customWidth="1"/>
    <col min="11" max="11" width="0" style="3" hidden="1" customWidth="1"/>
    <col min="12" max="16384" width="8.85546875" style="3"/>
  </cols>
  <sheetData>
    <row r="1" spans="1:11" s="16" customFormat="1" ht="15" customHeight="1">
      <c r="C1" s="18"/>
      <c r="D1" s="18"/>
      <c r="E1" s="152" t="s">
        <v>261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101</v>
      </c>
      <c r="C4" s="152"/>
      <c r="D4" s="152"/>
      <c r="E4" s="152"/>
      <c r="F4" s="152"/>
      <c r="G4" s="152"/>
      <c r="H4" s="152"/>
      <c r="I4" s="152"/>
    </row>
    <row r="6" spans="1:11" ht="45">
      <c r="A6" s="5" t="s">
        <v>100</v>
      </c>
      <c r="B6" s="5" t="s">
        <v>1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7" t="s">
        <v>8</v>
      </c>
      <c r="I6" s="126" t="s">
        <v>9</v>
      </c>
      <c r="J6" s="127" t="s">
        <v>10</v>
      </c>
      <c r="K6" s="126" t="s">
        <v>11</v>
      </c>
    </row>
    <row r="7" spans="1:11" ht="30" customHeight="1">
      <c r="A7" s="4">
        <v>1</v>
      </c>
      <c r="B7" s="37" t="s">
        <v>22</v>
      </c>
      <c r="C7" s="5">
        <v>2015</v>
      </c>
      <c r="D7" s="5">
        <v>1</v>
      </c>
      <c r="E7" s="5">
        <v>66000</v>
      </c>
      <c r="F7" s="6">
        <f t="shared" ref="F7:F25" si="0">IF(E7&gt;0,D7*E7,D7*G7)</f>
        <v>66000</v>
      </c>
      <c r="G7" s="6">
        <v>0</v>
      </c>
      <c r="H7" s="7" t="s">
        <v>13</v>
      </c>
      <c r="I7" s="8" t="e">
        <f>+CONCATENATE(B7,#REF!,C7,E7,#REF!,H7)</f>
        <v>#REF!</v>
      </c>
      <c r="J7" s="9">
        <f t="shared" ref="J7:J25" si="1">+COUNTIF($I$7:$I$25,I7)</f>
        <v>19</v>
      </c>
      <c r="K7" s="10">
        <v>21</v>
      </c>
    </row>
    <row r="8" spans="1:11" ht="30" customHeight="1">
      <c r="A8" s="4">
        <v>2</v>
      </c>
      <c r="B8" s="37" t="s">
        <v>23</v>
      </c>
      <c r="C8" s="5">
        <v>1984</v>
      </c>
      <c r="D8" s="5">
        <v>3</v>
      </c>
      <c r="E8" s="5">
        <v>4155</v>
      </c>
      <c r="F8" s="6">
        <f t="shared" si="0"/>
        <v>12465</v>
      </c>
      <c r="G8" s="6">
        <v>0</v>
      </c>
      <c r="H8" s="7" t="s">
        <v>13</v>
      </c>
      <c r="I8" s="8" t="e">
        <f>+CONCATENATE(B8,#REF!,C8,E8,#REF!,H8)</f>
        <v>#REF!</v>
      </c>
      <c r="J8" s="9">
        <f t="shared" si="1"/>
        <v>19</v>
      </c>
      <c r="K8" s="10">
        <v>21</v>
      </c>
    </row>
    <row r="9" spans="1:11" ht="30" customHeight="1">
      <c r="A9" s="4">
        <v>3</v>
      </c>
      <c r="B9" s="37" t="s">
        <v>24</v>
      </c>
      <c r="C9" s="5">
        <v>1984</v>
      </c>
      <c r="D9" s="5">
        <v>1</v>
      </c>
      <c r="E9" s="5">
        <v>5271</v>
      </c>
      <c r="F9" s="6">
        <f t="shared" si="0"/>
        <v>5271</v>
      </c>
      <c r="G9" s="6">
        <v>0</v>
      </c>
      <c r="H9" s="7" t="s">
        <v>13</v>
      </c>
      <c r="I9" s="8" t="e">
        <f>+CONCATENATE(B9,#REF!,C9,E9,#REF!,H9)</f>
        <v>#REF!</v>
      </c>
      <c r="J9" s="9">
        <f t="shared" si="1"/>
        <v>19</v>
      </c>
      <c r="K9" s="10">
        <v>21</v>
      </c>
    </row>
    <row r="10" spans="1:11" ht="30" customHeight="1">
      <c r="A10" s="4">
        <v>4</v>
      </c>
      <c r="B10" s="37" t="s">
        <v>25</v>
      </c>
      <c r="C10" s="5">
        <v>1984</v>
      </c>
      <c r="D10" s="5">
        <v>3</v>
      </c>
      <c r="E10" s="5">
        <v>4578</v>
      </c>
      <c r="F10" s="6">
        <f t="shared" si="0"/>
        <v>13734</v>
      </c>
      <c r="G10" s="6">
        <v>0</v>
      </c>
      <c r="H10" s="7" t="s">
        <v>13</v>
      </c>
      <c r="I10" s="8" t="e">
        <f>+CONCATENATE(B10,#REF!,C10,E10,#REF!,H10)</f>
        <v>#REF!</v>
      </c>
      <c r="J10" s="9">
        <f t="shared" si="1"/>
        <v>19</v>
      </c>
      <c r="K10" s="10">
        <v>21</v>
      </c>
    </row>
    <row r="11" spans="1:11" ht="30" customHeight="1">
      <c r="A11" s="4">
        <v>5</v>
      </c>
      <c r="B11" s="37" t="s">
        <v>26</v>
      </c>
      <c r="C11" s="5">
        <v>1984</v>
      </c>
      <c r="D11" s="5">
        <v>1</v>
      </c>
      <c r="E11" s="5">
        <v>5925</v>
      </c>
      <c r="F11" s="6">
        <f t="shared" si="0"/>
        <v>5925</v>
      </c>
      <c r="G11" s="6">
        <v>0</v>
      </c>
      <c r="H11" s="7" t="s">
        <v>13</v>
      </c>
      <c r="I11" s="8" t="e">
        <f>+CONCATENATE(B11,#REF!,C11,E11,#REF!,H11)</f>
        <v>#REF!</v>
      </c>
      <c r="J11" s="9">
        <f t="shared" si="1"/>
        <v>19</v>
      </c>
      <c r="K11" s="10">
        <v>21</v>
      </c>
    </row>
    <row r="12" spans="1:11" ht="30" customHeight="1">
      <c r="A12" s="4">
        <v>6</v>
      </c>
      <c r="B12" s="37" t="s">
        <v>27</v>
      </c>
      <c r="C12" s="5">
        <v>1984</v>
      </c>
      <c r="D12" s="5">
        <v>1</v>
      </c>
      <c r="E12" s="5">
        <v>15158</v>
      </c>
      <c r="F12" s="6">
        <f t="shared" si="0"/>
        <v>15158</v>
      </c>
      <c r="G12" s="6">
        <v>0</v>
      </c>
      <c r="H12" s="7" t="s">
        <v>13</v>
      </c>
      <c r="I12" s="8" t="e">
        <f>+CONCATENATE(B12,#REF!,C12,E12,#REF!,H12)</f>
        <v>#REF!</v>
      </c>
      <c r="J12" s="9">
        <f t="shared" si="1"/>
        <v>19</v>
      </c>
      <c r="K12" s="10">
        <v>21</v>
      </c>
    </row>
    <row r="13" spans="1:11" ht="30" customHeight="1">
      <c r="A13" s="4">
        <v>7</v>
      </c>
      <c r="B13" s="37" t="s">
        <v>28</v>
      </c>
      <c r="C13" s="5">
        <v>1990</v>
      </c>
      <c r="D13" s="5">
        <v>1</v>
      </c>
      <c r="E13" s="5">
        <v>6925</v>
      </c>
      <c r="F13" s="6">
        <f t="shared" si="0"/>
        <v>6925</v>
      </c>
      <c r="G13" s="6">
        <v>0</v>
      </c>
      <c r="H13" s="7" t="s">
        <v>13</v>
      </c>
      <c r="I13" s="8" t="e">
        <f>+CONCATENATE(B13,#REF!,C13,E13,#REF!,H13)</f>
        <v>#REF!</v>
      </c>
      <c r="J13" s="9">
        <f t="shared" si="1"/>
        <v>19</v>
      </c>
      <c r="K13" s="10">
        <v>21</v>
      </c>
    </row>
    <row r="14" spans="1:11" ht="30" customHeight="1">
      <c r="A14" s="4">
        <v>8</v>
      </c>
      <c r="B14" s="37" t="s">
        <v>29</v>
      </c>
      <c r="C14" s="5">
        <v>1985</v>
      </c>
      <c r="D14" s="5">
        <v>7</v>
      </c>
      <c r="E14" s="5">
        <v>6055.6</v>
      </c>
      <c r="F14" s="6">
        <f t="shared" si="0"/>
        <v>42389.200000000004</v>
      </c>
      <c r="G14" s="6">
        <v>0</v>
      </c>
      <c r="H14" s="7" t="s">
        <v>13</v>
      </c>
      <c r="I14" s="8" t="e">
        <f>+CONCATENATE(B14,#REF!,C14,E14,#REF!,H14)</f>
        <v>#REF!</v>
      </c>
      <c r="J14" s="9">
        <f t="shared" si="1"/>
        <v>19</v>
      </c>
      <c r="K14" s="10">
        <v>21</v>
      </c>
    </row>
    <row r="15" spans="1:11" ht="30" customHeight="1">
      <c r="A15" s="4">
        <v>9</v>
      </c>
      <c r="B15" s="37" t="s">
        <v>29</v>
      </c>
      <c r="C15" s="5">
        <v>1985</v>
      </c>
      <c r="D15" s="5">
        <v>7</v>
      </c>
      <c r="E15" s="36">
        <v>5719.5833333333339</v>
      </c>
      <c r="F15" s="6">
        <f t="shared" si="0"/>
        <v>40037.083333333336</v>
      </c>
      <c r="G15" s="6">
        <v>0</v>
      </c>
      <c r="H15" s="7" t="s">
        <v>13</v>
      </c>
      <c r="I15" s="8" t="e">
        <f>+CONCATENATE(B15,#REF!,C15,E15,#REF!,H15)</f>
        <v>#REF!</v>
      </c>
      <c r="J15" s="9">
        <f t="shared" si="1"/>
        <v>19</v>
      </c>
      <c r="K15" s="10">
        <v>21</v>
      </c>
    </row>
    <row r="16" spans="1:11" ht="30" customHeight="1">
      <c r="A16" s="4">
        <v>10</v>
      </c>
      <c r="B16" s="37" t="s">
        <v>30</v>
      </c>
      <c r="C16" s="5">
        <v>1985</v>
      </c>
      <c r="D16" s="5">
        <v>3</v>
      </c>
      <c r="E16" s="36">
        <v>5719.5833333333339</v>
      </c>
      <c r="F16" s="6">
        <f t="shared" si="0"/>
        <v>17158.75</v>
      </c>
      <c r="G16" s="6">
        <v>0</v>
      </c>
      <c r="H16" s="7" t="s">
        <v>13</v>
      </c>
      <c r="I16" s="8" t="e">
        <f>+CONCATENATE(B16,#REF!,C16,E16,#REF!,H16)</f>
        <v>#REF!</v>
      </c>
      <c r="J16" s="9">
        <f t="shared" si="1"/>
        <v>19</v>
      </c>
      <c r="K16" s="10">
        <v>21</v>
      </c>
    </row>
    <row r="17" spans="1:11" ht="30" customHeight="1">
      <c r="A17" s="4">
        <v>11</v>
      </c>
      <c r="B17" s="37" t="s">
        <v>31</v>
      </c>
      <c r="C17" s="5">
        <v>1985</v>
      </c>
      <c r="D17" s="5">
        <v>2</v>
      </c>
      <c r="E17" s="5">
        <v>6055.6</v>
      </c>
      <c r="F17" s="6">
        <f t="shared" si="0"/>
        <v>12111.2</v>
      </c>
      <c r="G17" s="6">
        <v>0</v>
      </c>
      <c r="H17" s="7" t="s">
        <v>13</v>
      </c>
      <c r="I17" s="8" t="e">
        <f>+CONCATENATE(B17,#REF!,C17,E17,#REF!,H17)</f>
        <v>#REF!</v>
      </c>
      <c r="J17" s="9">
        <f t="shared" si="1"/>
        <v>19</v>
      </c>
      <c r="K17" s="10">
        <v>21</v>
      </c>
    </row>
    <row r="18" spans="1:11" ht="30" customHeight="1">
      <c r="A18" s="4">
        <v>12</v>
      </c>
      <c r="B18" s="37" t="s">
        <v>31</v>
      </c>
      <c r="C18" s="5">
        <v>1985</v>
      </c>
      <c r="D18" s="5">
        <v>2</v>
      </c>
      <c r="E18" s="36">
        <v>5719.5833333333339</v>
      </c>
      <c r="F18" s="6">
        <f t="shared" si="0"/>
        <v>11439.166666666668</v>
      </c>
      <c r="G18" s="6">
        <v>0</v>
      </c>
      <c r="H18" s="7" t="s">
        <v>13</v>
      </c>
      <c r="I18" s="8" t="e">
        <f>+CONCATENATE(B18,#REF!,C18,E18,#REF!,H18)</f>
        <v>#REF!</v>
      </c>
      <c r="J18" s="9">
        <f t="shared" si="1"/>
        <v>19</v>
      </c>
      <c r="K18" s="10">
        <v>21</v>
      </c>
    </row>
    <row r="19" spans="1:11" ht="30" customHeight="1">
      <c r="A19" s="4">
        <v>13</v>
      </c>
      <c r="B19" s="37" t="s">
        <v>30</v>
      </c>
      <c r="C19" s="5">
        <v>1985</v>
      </c>
      <c r="D19" s="5">
        <v>1</v>
      </c>
      <c r="E19" s="5">
        <v>6055.6</v>
      </c>
      <c r="F19" s="6">
        <f t="shared" si="0"/>
        <v>6055.6</v>
      </c>
      <c r="G19" s="6">
        <v>0</v>
      </c>
      <c r="H19" s="7" t="s">
        <v>13</v>
      </c>
      <c r="I19" s="8" t="e">
        <f>+CONCATENATE(B19,#REF!,C19,E19,#REF!,H19)</f>
        <v>#REF!</v>
      </c>
      <c r="J19" s="9">
        <f t="shared" si="1"/>
        <v>19</v>
      </c>
      <c r="K19" s="10">
        <v>21</v>
      </c>
    </row>
    <row r="20" spans="1:11" ht="30" customHeight="1">
      <c r="A20" s="4">
        <v>14</v>
      </c>
      <c r="B20" s="37" t="s">
        <v>32</v>
      </c>
      <c r="C20" s="5">
        <v>1989</v>
      </c>
      <c r="D20" s="5">
        <v>1</v>
      </c>
      <c r="E20" s="5">
        <v>11948</v>
      </c>
      <c r="F20" s="6">
        <f t="shared" si="0"/>
        <v>11948</v>
      </c>
      <c r="G20" s="6">
        <v>0</v>
      </c>
      <c r="H20" s="7" t="s">
        <v>13</v>
      </c>
      <c r="I20" s="8" t="e">
        <f>+CONCATENATE(B20,#REF!,C20,E20,#REF!,H20)</f>
        <v>#REF!</v>
      </c>
      <c r="J20" s="9">
        <f t="shared" si="1"/>
        <v>19</v>
      </c>
      <c r="K20" s="10">
        <v>21</v>
      </c>
    </row>
    <row r="21" spans="1:11" ht="30" customHeight="1">
      <c r="A21" s="4">
        <v>15</v>
      </c>
      <c r="B21" s="37" t="s">
        <v>33</v>
      </c>
      <c r="C21" s="5">
        <v>2006</v>
      </c>
      <c r="D21" s="5">
        <v>1</v>
      </c>
      <c r="E21" s="5">
        <v>204500</v>
      </c>
      <c r="F21" s="6">
        <f t="shared" si="0"/>
        <v>204500</v>
      </c>
      <c r="G21" s="6">
        <v>0</v>
      </c>
      <c r="H21" s="7" t="s">
        <v>13</v>
      </c>
      <c r="I21" s="8" t="e">
        <f>+CONCATENATE(B21,#REF!,C21,E21,#REF!,H21)</f>
        <v>#REF!</v>
      </c>
      <c r="J21" s="9">
        <f t="shared" si="1"/>
        <v>19</v>
      </c>
      <c r="K21" s="10">
        <v>21</v>
      </c>
    </row>
    <row r="22" spans="1:11" ht="30" customHeight="1">
      <c r="A22" s="4">
        <v>16</v>
      </c>
      <c r="B22" s="37" t="s">
        <v>33</v>
      </c>
      <c r="C22" s="5">
        <v>2007</v>
      </c>
      <c r="D22" s="5">
        <v>2</v>
      </c>
      <c r="E22" s="5">
        <v>75000</v>
      </c>
      <c r="F22" s="6">
        <f t="shared" si="0"/>
        <v>150000</v>
      </c>
      <c r="G22" s="6">
        <v>0</v>
      </c>
      <c r="H22" s="7" t="s">
        <v>13</v>
      </c>
      <c r="I22" s="8" t="e">
        <f>+CONCATENATE(B22,#REF!,C22,E22,#REF!,H22)</f>
        <v>#REF!</v>
      </c>
      <c r="J22" s="9">
        <f t="shared" si="1"/>
        <v>19</v>
      </c>
      <c r="K22" s="10">
        <v>21</v>
      </c>
    </row>
    <row r="23" spans="1:11" ht="30" customHeight="1">
      <c r="A23" s="4">
        <v>17</v>
      </c>
      <c r="B23" s="37" t="s">
        <v>34</v>
      </c>
      <c r="C23" s="5">
        <v>2007</v>
      </c>
      <c r="D23" s="5">
        <v>2</v>
      </c>
      <c r="E23" s="5">
        <v>27000</v>
      </c>
      <c r="F23" s="6">
        <f t="shared" si="0"/>
        <v>54000</v>
      </c>
      <c r="G23" s="6">
        <v>0</v>
      </c>
      <c r="H23" s="7" t="s">
        <v>13</v>
      </c>
      <c r="I23" s="8" t="e">
        <f>+CONCATENATE(B23,#REF!,C23,E23,#REF!,H23)</f>
        <v>#REF!</v>
      </c>
      <c r="J23" s="9">
        <f t="shared" si="1"/>
        <v>19</v>
      </c>
      <c r="K23" s="10">
        <v>21</v>
      </c>
    </row>
    <row r="24" spans="1:11" ht="30" customHeight="1">
      <c r="A24" s="4">
        <v>18</v>
      </c>
      <c r="B24" s="37" t="s">
        <v>34</v>
      </c>
      <c r="C24" s="5">
        <v>2009</v>
      </c>
      <c r="D24" s="5">
        <v>3</v>
      </c>
      <c r="E24" s="5">
        <v>25000</v>
      </c>
      <c r="F24" s="6">
        <f t="shared" si="0"/>
        <v>75000</v>
      </c>
      <c r="G24" s="6">
        <v>0</v>
      </c>
      <c r="H24" s="7" t="s">
        <v>13</v>
      </c>
      <c r="I24" s="8" t="e">
        <f>+CONCATENATE(B24,#REF!,C24,E24,#REF!,H24)</f>
        <v>#REF!</v>
      </c>
      <c r="J24" s="9">
        <f t="shared" si="1"/>
        <v>19</v>
      </c>
      <c r="K24" s="10">
        <v>21</v>
      </c>
    </row>
    <row r="25" spans="1:11" ht="30" customHeight="1">
      <c r="A25" s="4">
        <v>19</v>
      </c>
      <c r="B25" s="37" t="s">
        <v>35</v>
      </c>
      <c r="C25" s="5">
        <v>1984</v>
      </c>
      <c r="D25" s="5">
        <v>2</v>
      </c>
      <c r="E25" s="5">
        <v>4848</v>
      </c>
      <c r="F25" s="6">
        <f t="shared" si="0"/>
        <v>9696</v>
      </c>
      <c r="G25" s="6">
        <v>0</v>
      </c>
      <c r="H25" s="7" t="s">
        <v>13</v>
      </c>
      <c r="I25" s="8" t="e">
        <f>+CONCATENATE(B25,#REF!,C25,E25,#REF!,H25)</f>
        <v>#REF!</v>
      </c>
      <c r="J25" s="9">
        <f t="shared" si="1"/>
        <v>19</v>
      </c>
      <c r="K25" s="10">
        <v>21</v>
      </c>
    </row>
    <row r="26" spans="1:11" s="14" customFormat="1" ht="30" customHeight="1">
      <c r="A26" s="61"/>
      <c r="B26" s="62" t="s">
        <v>96</v>
      </c>
      <c r="C26" s="1"/>
      <c r="D26" s="1"/>
      <c r="E26" s="34"/>
      <c r="F26" s="34">
        <f>SUM(F7:F25)</f>
        <v>759813</v>
      </c>
      <c r="G26" s="34">
        <f>SUM(G22:G25)</f>
        <v>0</v>
      </c>
      <c r="H26" s="2"/>
      <c r="I26" s="11"/>
      <c r="J26" s="12"/>
      <c r="K26" s="13"/>
    </row>
    <row r="27" spans="1:11" ht="30" customHeight="1"/>
  </sheetData>
  <mergeCells count="4">
    <mergeCell ref="E1:I1"/>
    <mergeCell ref="A3:I3"/>
    <mergeCell ref="B4:I4"/>
    <mergeCell ref="E2:J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K17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5"/>
  <cols>
    <col min="1" max="1" width="5" style="3" customWidth="1"/>
    <col min="2" max="2" width="33.85546875" style="15" customWidth="1"/>
    <col min="3" max="3" width="12.85546875" style="15" customWidth="1"/>
    <col min="4" max="4" width="9" style="15" customWidth="1"/>
    <col min="5" max="5" width="12.42578125" style="15" customWidth="1"/>
    <col min="6" max="6" width="12" style="15" customWidth="1"/>
    <col min="7" max="7" width="10.5703125" style="15" customWidth="1"/>
    <col min="8" max="8" width="12.7109375" style="15" hidden="1" customWidth="1"/>
    <col min="9" max="9" width="0" style="8" hidden="1" customWidth="1"/>
    <col min="10" max="10" width="15.28515625" style="9" hidden="1" customWidth="1"/>
    <col min="11" max="11" width="0" style="3" hidden="1" customWidth="1"/>
    <col min="12" max="16384" width="8.85546875" style="3"/>
  </cols>
  <sheetData>
    <row r="1" spans="1:11" s="16" customFormat="1" ht="15" customHeight="1">
      <c r="C1" s="18"/>
      <c r="D1" s="18"/>
      <c r="E1" s="152" t="s">
        <v>262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98</v>
      </c>
      <c r="C4" s="152"/>
      <c r="D4" s="152"/>
      <c r="E4" s="152"/>
      <c r="F4" s="152"/>
      <c r="G4" s="152"/>
      <c r="H4" s="152"/>
      <c r="I4" s="152"/>
    </row>
    <row r="6" spans="1:11" s="52" customFormat="1" ht="45">
      <c r="A6" s="43" t="s">
        <v>100</v>
      </c>
      <c r="B6" s="43" t="s">
        <v>1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5" t="s">
        <v>8</v>
      </c>
      <c r="I6" s="52" t="s">
        <v>9</v>
      </c>
      <c r="J6" s="52" t="s">
        <v>10</v>
      </c>
      <c r="K6" s="52" t="s">
        <v>11</v>
      </c>
    </row>
    <row r="7" spans="1:11" s="40" customFormat="1" ht="30" customHeight="1">
      <c r="A7" s="41">
        <v>1</v>
      </c>
      <c r="B7" s="42" t="s">
        <v>12</v>
      </c>
      <c r="C7" s="43">
        <v>2014</v>
      </c>
      <c r="D7" s="43">
        <v>1</v>
      </c>
      <c r="E7" s="44">
        <v>140000</v>
      </c>
      <c r="F7" s="44">
        <f t="shared" ref="F7:F15" si="0">IF(E7&gt;0,D7*E7,D7*G7)</f>
        <v>140000</v>
      </c>
      <c r="G7" s="44">
        <v>0</v>
      </c>
      <c r="H7" s="45" t="s">
        <v>13</v>
      </c>
      <c r="I7" s="46" t="e">
        <f>+CONCATENATE(B7,#REF!,C7,E7,#REF!,H7)</f>
        <v>#REF!</v>
      </c>
      <c r="J7" s="46">
        <f t="shared" ref="J7:J15" si="1">+COUNTIF($I$7:$I$16,I7)</f>
        <v>9</v>
      </c>
      <c r="K7" s="47">
        <v>22</v>
      </c>
    </row>
    <row r="8" spans="1:11" s="40" customFormat="1" ht="30" customHeight="1">
      <c r="A8" s="41">
        <v>2</v>
      </c>
      <c r="B8" s="42" t="s">
        <v>14</v>
      </c>
      <c r="C8" s="43">
        <v>2014</v>
      </c>
      <c r="D8" s="43">
        <v>1</v>
      </c>
      <c r="E8" s="44">
        <v>86800</v>
      </c>
      <c r="F8" s="44">
        <f t="shared" si="0"/>
        <v>86800</v>
      </c>
      <c r="G8" s="44">
        <v>0</v>
      </c>
      <c r="H8" s="45" t="s">
        <v>13</v>
      </c>
      <c r="I8" s="46" t="e">
        <f>+CONCATENATE(B8,#REF!,C8,E8,#REF!,H8)</f>
        <v>#REF!</v>
      </c>
      <c r="J8" s="46">
        <f t="shared" si="1"/>
        <v>9</v>
      </c>
      <c r="K8" s="47">
        <v>22</v>
      </c>
    </row>
    <row r="9" spans="1:11" s="40" customFormat="1" ht="30" customHeight="1">
      <c r="A9" s="41">
        <v>3</v>
      </c>
      <c r="B9" s="42" t="s">
        <v>15</v>
      </c>
      <c r="C9" s="43">
        <v>2015</v>
      </c>
      <c r="D9" s="43">
        <v>1</v>
      </c>
      <c r="E9" s="44">
        <v>121000</v>
      </c>
      <c r="F9" s="44">
        <f t="shared" si="0"/>
        <v>121000</v>
      </c>
      <c r="G9" s="44">
        <v>0</v>
      </c>
      <c r="H9" s="45" t="s">
        <v>13</v>
      </c>
      <c r="I9" s="46" t="e">
        <f>+CONCATENATE(B9,#REF!,C9,E9,#REF!,H9)</f>
        <v>#REF!</v>
      </c>
      <c r="J9" s="46">
        <f t="shared" si="1"/>
        <v>9</v>
      </c>
      <c r="K9" s="47">
        <v>22</v>
      </c>
    </row>
    <row r="10" spans="1:11" s="40" customFormat="1" ht="30" customHeight="1">
      <c r="A10" s="41">
        <v>4</v>
      </c>
      <c r="B10" s="42" t="s">
        <v>16</v>
      </c>
      <c r="C10" s="43">
        <v>2017</v>
      </c>
      <c r="D10" s="43">
        <v>1</v>
      </c>
      <c r="E10" s="44">
        <v>65000</v>
      </c>
      <c r="F10" s="44">
        <f t="shared" si="0"/>
        <v>65000</v>
      </c>
      <c r="G10" s="44">
        <v>0</v>
      </c>
      <c r="H10" s="45" t="s">
        <v>13</v>
      </c>
      <c r="I10" s="46" t="e">
        <f>+CONCATENATE(B10,#REF!,C10,E10,#REF!,H10)</f>
        <v>#REF!</v>
      </c>
      <c r="J10" s="46">
        <f t="shared" si="1"/>
        <v>9</v>
      </c>
      <c r="K10" s="47">
        <v>22</v>
      </c>
    </row>
    <row r="11" spans="1:11" s="40" customFormat="1" ht="30" customHeight="1">
      <c r="A11" s="41">
        <v>5</v>
      </c>
      <c r="B11" s="42" t="s">
        <v>17</v>
      </c>
      <c r="C11" s="43">
        <v>2014</v>
      </c>
      <c r="D11" s="43">
        <v>1</v>
      </c>
      <c r="E11" s="44">
        <v>149310</v>
      </c>
      <c r="F11" s="44">
        <f t="shared" si="0"/>
        <v>149310</v>
      </c>
      <c r="G11" s="44">
        <v>0</v>
      </c>
      <c r="H11" s="45" t="s">
        <v>13</v>
      </c>
      <c r="I11" s="46" t="e">
        <f>+CONCATENATE(B11,#REF!,C11,E11,#REF!,H11)</f>
        <v>#REF!</v>
      </c>
      <c r="J11" s="46">
        <f t="shared" si="1"/>
        <v>9</v>
      </c>
      <c r="K11" s="47">
        <v>22</v>
      </c>
    </row>
    <row r="12" spans="1:11" s="40" customFormat="1" ht="30" customHeight="1">
      <c r="A12" s="41">
        <v>6</v>
      </c>
      <c r="B12" s="42" t="s">
        <v>18</v>
      </c>
      <c r="C12" s="43">
        <v>2016</v>
      </c>
      <c r="D12" s="43">
        <v>1</v>
      </c>
      <c r="E12" s="44">
        <v>150000</v>
      </c>
      <c r="F12" s="44">
        <f t="shared" si="0"/>
        <v>150000</v>
      </c>
      <c r="G12" s="44">
        <v>0</v>
      </c>
      <c r="H12" s="45" t="s">
        <v>13</v>
      </c>
      <c r="I12" s="46" t="e">
        <f>+CONCATENATE(B12,#REF!,C12,E12,#REF!,H12)</f>
        <v>#REF!</v>
      </c>
      <c r="J12" s="46">
        <f t="shared" si="1"/>
        <v>9</v>
      </c>
      <c r="K12" s="47">
        <v>22</v>
      </c>
    </row>
    <row r="13" spans="1:11" s="40" customFormat="1" ht="30" customHeight="1">
      <c r="A13" s="41">
        <v>7</v>
      </c>
      <c r="B13" s="42" t="s">
        <v>19</v>
      </c>
      <c r="C13" s="43">
        <v>2015</v>
      </c>
      <c r="D13" s="43">
        <v>1</v>
      </c>
      <c r="E13" s="44">
        <v>280000</v>
      </c>
      <c r="F13" s="44">
        <f t="shared" si="0"/>
        <v>280000</v>
      </c>
      <c r="G13" s="44">
        <v>0</v>
      </c>
      <c r="H13" s="45" t="s">
        <v>13</v>
      </c>
      <c r="I13" s="46" t="e">
        <f>+CONCATENATE(B13,#REF!,C13,E13,#REF!,H13)</f>
        <v>#REF!</v>
      </c>
      <c r="J13" s="46">
        <f t="shared" si="1"/>
        <v>9</v>
      </c>
      <c r="K13" s="47">
        <v>22</v>
      </c>
    </row>
    <row r="14" spans="1:11" s="40" customFormat="1" ht="30" customHeight="1">
      <c r="A14" s="41">
        <v>8</v>
      </c>
      <c r="B14" s="42" t="s">
        <v>20</v>
      </c>
      <c r="C14" s="43">
        <v>2011</v>
      </c>
      <c r="D14" s="43">
        <v>1</v>
      </c>
      <c r="E14" s="44">
        <v>95000</v>
      </c>
      <c r="F14" s="44">
        <f t="shared" si="0"/>
        <v>95000</v>
      </c>
      <c r="G14" s="44">
        <v>0</v>
      </c>
      <c r="H14" s="45" t="s">
        <v>13</v>
      </c>
      <c r="I14" s="46" t="e">
        <f>+CONCATENATE(B14,#REF!,C14,E14,#REF!,H14)</f>
        <v>#REF!</v>
      </c>
      <c r="J14" s="46">
        <f t="shared" si="1"/>
        <v>9</v>
      </c>
      <c r="K14" s="47">
        <v>22</v>
      </c>
    </row>
    <row r="15" spans="1:11" s="40" customFormat="1" ht="30" customHeight="1">
      <c r="A15" s="41">
        <v>9</v>
      </c>
      <c r="B15" s="42" t="s">
        <v>21</v>
      </c>
      <c r="C15" s="43">
        <v>2017</v>
      </c>
      <c r="D15" s="43">
        <v>1</v>
      </c>
      <c r="E15" s="44">
        <v>65000</v>
      </c>
      <c r="F15" s="44">
        <f t="shared" si="0"/>
        <v>65000</v>
      </c>
      <c r="G15" s="44">
        <v>0</v>
      </c>
      <c r="H15" s="45" t="s">
        <v>13</v>
      </c>
      <c r="I15" s="46" t="e">
        <f>+CONCATENATE(B15,#REF!,C15,E15,#REF!,H15)</f>
        <v>#REF!</v>
      </c>
      <c r="J15" s="46">
        <f t="shared" si="1"/>
        <v>9</v>
      </c>
      <c r="K15" s="47">
        <v>22</v>
      </c>
    </row>
    <row r="16" spans="1:11" s="51" customFormat="1" ht="30" customHeight="1">
      <c r="A16" s="149"/>
      <c r="B16" s="119" t="s">
        <v>96</v>
      </c>
      <c r="C16" s="38"/>
      <c r="D16" s="38"/>
      <c r="E16" s="48"/>
      <c r="F16" s="48">
        <f>SUM(F7:F15)</f>
        <v>1152110</v>
      </c>
      <c r="G16" s="48">
        <f>SUM(G7:G15)</f>
        <v>0</v>
      </c>
      <c r="H16" s="39"/>
      <c r="I16" s="49"/>
      <c r="J16" s="49"/>
      <c r="K16" s="50"/>
    </row>
    <row r="17" ht="30" customHeight="1"/>
  </sheetData>
  <mergeCells count="4">
    <mergeCell ref="E1:I1"/>
    <mergeCell ref="A3:I3"/>
    <mergeCell ref="B4:I4"/>
    <mergeCell ref="E2:J2"/>
  </mergeCells>
  <pageMargins left="0.39370078740157483" right="0" top="0.19685039370078741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10"/>
  <sheetViews>
    <sheetView tabSelected="1" workbookViewId="0">
      <pane xSplit="2" topLeftCell="C1" activePane="topRight" state="frozen"/>
      <selection activeCell="N9" sqref="N9"/>
      <selection pane="topRight" activeCell="N9" sqref="N9"/>
    </sheetView>
  </sheetViews>
  <sheetFormatPr defaultColWidth="8.85546875" defaultRowHeight="15"/>
  <cols>
    <col min="1" max="1" width="6" style="3" customWidth="1"/>
    <col min="2" max="2" width="34.140625" style="15" customWidth="1"/>
    <col min="3" max="3" width="12" style="15" customWidth="1"/>
    <col min="4" max="4" width="9" style="15" customWidth="1"/>
    <col min="5" max="5" width="12.42578125" style="15" customWidth="1"/>
    <col min="6" max="6" width="11.85546875" style="15" customWidth="1"/>
    <col min="7" max="7" width="11" style="15" customWidth="1"/>
    <col min="8" max="8" width="12.7109375" style="15" hidden="1" customWidth="1"/>
    <col min="9" max="9" width="0" style="8" hidden="1" customWidth="1"/>
    <col min="10" max="10" width="15.28515625" style="9" hidden="1" customWidth="1"/>
    <col min="11" max="11" width="0" style="3" hidden="1" customWidth="1"/>
    <col min="12" max="16384" width="8.85546875" style="3"/>
  </cols>
  <sheetData>
    <row r="1" spans="1:11" s="54" customFormat="1" ht="15" customHeight="1">
      <c r="C1" s="55"/>
      <c r="D1" s="55"/>
      <c r="E1" s="154" t="s">
        <v>263</v>
      </c>
      <c r="F1" s="154"/>
      <c r="G1" s="154"/>
      <c r="H1" s="154"/>
      <c r="I1" s="154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54" customFormat="1" ht="21" customHeight="1">
      <c r="A3" s="155" t="s">
        <v>97</v>
      </c>
      <c r="B3" s="155"/>
      <c r="C3" s="155"/>
      <c r="D3" s="155"/>
      <c r="E3" s="155"/>
      <c r="F3" s="155"/>
      <c r="G3" s="155"/>
      <c r="H3" s="155"/>
      <c r="I3" s="155"/>
    </row>
    <row r="4" spans="1:11" s="54" customFormat="1" ht="34.5" customHeight="1">
      <c r="B4" s="154" t="s">
        <v>102</v>
      </c>
      <c r="C4" s="154"/>
      <c r="D4" s="154"/>
      <c r="E4" s="154"/>
      <c r="F4" s="154"/>
      <c r="G4" s="154"/>
      <c r="H4" s="154"/>
      <c r="I4" s="154"/>
    </row>
    <row r="6" spans="1:11" s="40" customFormat="1" ht="45">
      <c r="A6" s="43" t="s">
        <v>100</v>
      </c>
      <c r="B6" s="43" t="s">
        <v>1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5" t="s">
        <v>8</v>
      </c>
      <c r="I6" s="52" t="s">
        <v>9</v>
      </c>
      <c r="J6" s="52" t="s">
        <v>10</v>
      </c>
      <c r="K6" s="52" t="s">
        <v>11</v>
      </c>
    </row>
    <row r="7" spans="1:11" s="40" customFormat="1" ht="30" customHeight="1">
      <c r="A7" s="41">
        <v>1</v>
      </c>
      <c r="B7" s="56" t="s">
        <v>118</v>
      </c>
      <c r="C7" s="43">
        <v>2001</v>
      </c>
      <c r="D7" s="43">
        <v>1</v>
      </c>
      <c r="E7" s="57">
        <v>15700</v>
      </c>
      <c r="F7" s="57">
        <f>IF(E7&gt;0,D7*E7,D7*G7)</f>
        <v>15700</v>
      </c>
      <c r="G7" s="57">
        <v>0</v>
      </c>
      <c r="H7" s="45" t="s">
        <v>13</v>
      </c>
      <c r="I7" s="46" t="e">
        <f>+CONCATENATE(B7,#REF!,C7,E7,#REF!,H7)</f>
        <v>#REF!</v>
      </c>
      <c r="J7" s="46">
        <f t="shared" ref="J7:J8" si="0">+COUNTIF($I$7:$I$8,I7)</f>
        <v>2</v>
      </c>
      <c r="K7" s="47">
        <v>23</v>
      </c>
    </row>
    <row r="8" spans="1:11" s="40" customFormat="1" ht="30" customHeight="1">
      <c r="A8" s="41">
        <v>2</v>
      </c>
      <c r="B8" s="56" t="s">
        <v>119</v>
      </c>
      <c r="C8" s="43">
        <v>2001</v>
      </c>
      <c r="D8" s="43">
        <v>1</v>
      </c>
      <c r="E8" s="57">
        <v>62800</v>
      </c>
      <c r="F8" s="57">
        <f>IF(E8&gt;0,D8*E8,D8*G8)</f>
        <v>62800</v>
      </c>
      <c r="G8" s="57">
        <v>0</v>
      </c>
      <c r="H8" s="45" t="s">
        <v>13</v>
      </c>
      <c r="I8" s="46" t="e">
        <f>+CONCATENATE(B8,#REF!,C8,E8,#REF!,H8)</f>
        <v>#REF!</v>
      </c>
      <c r="J8" s="46">
        <f t="shared" si="0"/>
        <v>2</v>
      </c>
      <c r="K8" s="47">
        <v>23</v>
      </c>
    </row>
    <row r="9" spans="1:11" s="51" customFormat="1" ht="30" customHeight="1">
      <c r="A9" s="149"/>
      <c r="B9" s="150" t="s">
        <v>96</v>
      </c>
      <c r="C9" s="38"/>
      <c r="D9" s="38"/>
      <c r="E9" s="58"/>
      <c r="F9" s="58">
        <f>SUM(F7:F8)</f>
        <v>78500</v>
      </c>
      <c r="G9" s="58">
        <f>SUM(G7:G8)</f>
        <v>0</v>
      </c>
      <c r="H9" s="39"/>
      <c r="I9" s="49"/>
      <c r="J9" s="49"/>
      <c r="K9" s="50"/>
    </row>
    <row r="10" spans="1:11" s="40" customFormat="1" ht="30" customHeight="1">
      <c r="B10" s="59"/>
      <c r="C10" s="59"/>
      <c r="D10" s="59"/>
      <c r="E10" s="59"/>
      <c r="F10" s="59"/>
      <c r="G10" s="59"/>
      <c r="H10" s="59"/>
      <c r="I10" s="46"/>
      <c r="J10" s="46"/>
    </row>
  </sheetData>
  <mergeCells count="4">
    <mergeCell ref="E1:I1"/>
    <mergeCell ref="A3:I3"/>
    <mergeCell ref="B4:I4"/>
    <mergeCell ref="E2:J2"/>
  </mergeCells>
  <pageMargins left="0.39370078740157483" right="0" top="0.157480314960629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11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5.85546875" style="24" customWidth="1"/>
    <col min="2" max="2" width="25.7109375" style="33" customWidth="1"/>
    <col min="3" max="3" width="11.5703125" style="33" customWidth="1"/>
    <col min="4" max="4" width="12.28515625" style="33" customWidth="1"/>
    <col min="5" max="5" width="14.42578125" style="33" customWidth="1"/>
    <col min="6" max="6" width="12.7109375" style="33" customWidth="1"/>
    <col min="7" max="7" width="14.4257812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18"/>
      <c r="D1" s="18"/>
      <c r="E1" s="152" t="s">
        <v>141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140</v>
      </c>
      <c r="C4" s="152"/>
      <c r="D4" s="152"/>
      <c r="E4" s="152"/>
      <c r="F4" s="152"/>
      <c r="G4" s="152"/>
      <c r="H4" s="152"/>
      <c r="I4" s="152"/>
    </row>
    <row r="5" spans="1:11" s="16" customFormat="1" ht="36" customHeight="1">
      <c r="C5" s="17"/>
      <c r="D5" s="17"/>
      <c r="E5" s="17"/>
      <c r="F5" s="17"/>
      <c r="G5" s="17"/>
      <c r="H5" s="17"/>
      <c r="I5" s="19" t="s">
        <v>99</v>
      </c>
    </row>
    <row r="6" spans="1:11" ht="51.75" customHeight="1">
      <c r="A6" s="27" t="s">
        <v>100</v>
      </c>
      <c r="B6" s="27" t="s">
        <v>1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ht="30" customHeight="1">
      <c r="A7" s="25">
        <v>1</v>
      </c>
      <c r="B7" s="64" t="s">
        <v>57</v>
      </c>
      <c r="C7" s="27">
        <v>1969</v>
      </c>
      <c r="D7" s="27">
        <v>1</v>
      </c>
      <c r="E7" s="28">
        <v>0</v>
      </c>
      <c r="F7" s="28">
        <f>IF(E7&gt;0,D7*E7,D7*G7)</f>
        <v>0</v>
      </c>
      <c r="G7" s="28">
        <v>0</v>
      </c>
      <c r="H7" s="29" t="s">
        <v>13</v>
      </c>
      <c r="I7" s="30" t="e">
        <f>+CONCATENATE(B7,#REF!,C7,E7,#REF!,H7)</f>
        <v>#REF!</v>
      </c>
      <c r="J7" s="31">
        <f>+COUNTIF($I$7:$I$10,I7)</f>
        <v>4</v>
      </c>
      <c r="K7" s="32">
        <v>12</v>
      </c>
    </row>
    <row r="8" spans="1:11" ht="30" customHeight="1">
      <c r="A8" s="25">
        <v>2</v>
      </c>
      <c r="B8" s="64" t="s">
        <v>58</v>
      </c>
      <c r="C8" s="27">
        <v>2011</v>
      </c>
      <c r="D8" s="27">
        <v>1</v>
      </c>
      <c r="E8" s="28">
        <v>10395</v>
      </c>
      <c r="F8" s="28">
        <f>IF(E8&gt;0,D8*E8,D8*G8)</f>
        <v>10395</v>
      </c>
      <c r="G8" s="28">
        <v>0</v>
      </c>
      <c r="H8" s="29" t="s">
        <v>13</v>
      </c>
      <c r="I8" s="30" t="e">
        <f>+CONCATENATE(B8,#REF!,C8,E8,#REF!,H8)</f>
        <v>#REF!</v>
      </c>
      <c r="J8" s="31">
        <f>+COUNTIF($I$7:$I$10,I8)</f>
        <v>4</v>
      </c>
      <c r="K8" s="32">
        <v>12</v>
      </c>
    </row>
    <row r="9" spans="1:11" ht="30" customHeight="1">
      <c r="A9" s="25">
        <v>3</v>
      </c>
      <c r="B9" s="64" t="s">
        <v>59</v>
      </c>
      <c r="C9" s="27">
        <v>1969</v>
      </c>
      <c r="D9" s="27">
        <v>2</v>
      </c>
      <c r="E9" s="28">
        <v>0</v>
      </c>
      <c r="F9" s="28">
        <f>IF(E9&gt;0,D9*E9,D9*G9)</f>
        <v>0</v>
      </c>
      <c r="G9" s="28">
        <v>0</v>
      </c>
      <c r="H9" s="29" t="s">
        <v>13</v>
      </c>
      <c r="I9" s="30" t="e">
        <f>+CONCATENATE(B9,#REF!,C9,E9,#REF!,H9)</f>
        <v>#REF!</v>
      </c>
      <c r="J9" s="31">
        <f>+COUNTIF($I$7:$I$10,I9)</f>
        <v>4</v>
      </c>
      <c r="K9" s="32">
        <v>12</v>
      </c>
    </row>
    <row r="10" spans="1:11" ht="30" customHeight="1">
      <c r="A10" s="25">
        <v>4</v>
      </c>
      <c r="B10" s="64" t="s">
        <v>24</v>
      </c>
      <c r="C10" s="27">
        <v>1969</v>
      </c>
      <c r="D10" s="27">
        <v>1</v>
      </c>
      <c r="E10" s="28">
        <v>0</v>
      </c>
      <c r="F10" s="28">
        <f>IF(E10&gt;0,D10*E10,D10*G10)</f>
        <v>0</v>
      </c>
      <c r="G10" s="28">
        <v>0</v>
      </c>
      <c r="H10" s="29" t="s">
        <v>13</v>
      </c>
      <c r="I10" s="30" t="e">
        <f>+CONCATENATE(B10,#REF!,C10,E10,#REF!,H10)</f>
        <v>#REF!</v>
      </c>
      <c r="J10" s="31">
        <f>+COUNTIF($I$7:$I$10,I10)</f>
        <v>4</v>
      </c>
      <c r="K10" s="32">
        <v>12</v>
      </c>
    </row>
    <row r="11" spans="1:11" s="14" customFormat="1" ht="30" customHeight="1">
      <c r="A11" s="61"/>
      <c r="B11" s="62" t="s">
        <v>96</v>
      </c>
      <c r="C11" s="1"/>
      <c r="D11" s="78"/>
      <c r="E11" s="34"/>
      <c r="F11" s="34">
        <f>SUM(F7:F10)</f>
        <v>10395</v>
      </c>
      <c r="G11" s="34">
        <f>SUM(G7:G10)</f>
        <v>0</v>
      </c>
      <c r="H11" s="2"/>
      <c r="I11" s="11"/>
      <c r="J11" s="12"/>
      <c r="K11" s="13"/>
    </row>
  </sheetData>
  <mergeCells count="4">
    <mergeCell ref="B4:I4"/>
    <mergeCell ref="E1:I1"/>
    <mergeCell ref="A3:I3"/>
    <mergeCell ref="E2:J2"/>
  </mergeCells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7.140625" style="24" customWidth="1"/>
    <col min="2" max="2" width="27.5703125" style="33" customWidth="1"/>
    <col min="3" max="3" width="12.5703125" style="33" customWidth="1"/>
    <col min="4" max="4" width="10" style="33" customWidth="1"/>
    <col min="5" max="6" width="12.7109375" style="33" customWidth="1"/>
    <col min="7" max="7" width="13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236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139</v>
      </c>
      <c r="C4" s="152"/>
      <c r="D4" s="152"/>
      <c r="E4" s="152"/>
      <c r="F4" s="152"/>
      <c r="G4" s="152"/>
      <c r="H4" s="152"/>
      <c r="I4" s="152"/>
    </row>
    <row r="6" spans="1:11" s="108" customFormat="1" ht="55.5" customHeight="1">
      <c r="A6" s="112" t="s">
        <v>100</v>
      </c>
      <c r="B6" s="121" t="s">
        <v>1</v>
      </c>
      <c r="C6" s="112" t="s">
        <v>3</v>
      </c>
      <c r="D6" s="112" t="s">
        <v>4</v>
      </c>
      <c r="E6" s="112" t="s">
        <v>5</v>
      </c>
      <c r="F6" s="112" t="s">
        <v>6</v>
      </c>
      <c r="G6" s="112" t="s">
        <v>7</v>
      </c>
      <c r="H6" s="113" t="s">
        <v>8</v>
      </c>
      <c r="I6" s="122" t="s">
        <v>9</v>
      </c>
      <c r="J6" s="122" t="s">
        <v>10</v>
      </c>
      <c r="K6" s="122" t="s">
        <v>11</v>
      </c>
    </row>
    <row r="7" spans="1:11" s="108" customFormat="1" ht="30" customHeight="1">
      <c r="A7" s="109">
        <v>1</v>
      </c>
      <c r="B7" s="110" t="s">
        <v>120</v>
      </c>
      <c r="C7" s="111">
        <v>1974</v>
      </c>
      <c r="D7" s="109">
        <v>1</v>
      </c>
      <c r="E7" s="109">
        <v>3739.5333333333338</v>
      </c>
      <c r="F7" s="109">
        <f>+D7*E7</f>
        <v>3739.5333333333338</v>
      </c>
      <c r="G7" s="112">
        <v>0</v>
      </c>
      <c r="H7" s="108" t="s">
        <v>89</v>
      </c>
      <c r="I7" s="108">
        <v>1</v>
      </c>
    </row>
    <row r="8" spans="1:11" s="108" customFormat="1" ht="30" customHeight="1">
      <c r="A8" s="109">
        <v>2</v>
      </c>
      <c r="B8" s="110" t="s">
        <v>121</v>
      </c>
      <c r="C8" s="111">
        <v>2008</v>
      </c>
      <c r="D8" s="109">
        <v>4</v>
      </c>
      <c r="E8" s="109">
        <v>25000</v>
      </c>
      <c r="F8" s="109">
        <f t="shared" ref="F8:F12" si="0">+D8*E8</f>
        <v>100000</v>
      </c>
      <c r="G8" s="112">
        <v>0</v>
      </c>
      <c r="H8" s="108" t="s">
        <v>90</v>
      </c>
      <c r="I8" s="108">
        <v>4</v>
      </c>
    </row>
    <row r="9" spans="1:11" s="108" customFormat="1" ht="30" customHeight="1">
      <c r="A9" s="109">
        <v>3</v>
      </c>
      <c r="B9" s="110" t="s">
        <v>122</v>
      </c>
      <c r="C9" s="111">
        <v>1974</v>
      </c>
      <c r="D9" s="109">
        <v>2</v>
      </c>
      <c r="E9" s="109">
        <v>2770</v>
      </c>
      <c r="F9" s="109">
        <f t="shared" si="0"/>
        <v>5540</v>
      </c>
      <c r="G9" s="112">
        <v>0</v>
      </c>
      <c r="H9" s="108" t="s">
        <v>91</v>
      </c>
      <c r="I9" s="108">
        <v>2</v>
      </c>
    </row>
    <row r="10" spans="1:11" s="108" customFormat="1" ht="30" customHeight="1">
      <c r="A10" s="109">
        <v>4</v>
      </c>
      <c r="B10" s="110" t="s">
        <v>123</v>
      </c>
      <c r="C10" s="111">
        <v>2008</v>
      </c>
      <c r="D10" s="109">
        <v>1</v>
      </c>
      <c r="E10" s="109">
        <v>122000</v>
      </c>
      <c r="F10" s="109">
        <f t="shared" si="0"/>
        <v>122000</v>
      </c>
      <c r="G10" s="112">
        <v>0</v>
      </c>
      <c r="H10" s="108" t="s">
        <v>92</v>
      </c>
      <c r="I10" s="108">
        <v>1</v>
      </c>
    </row>
    <row r="11" spans="1:11" s="108" customFormat="1" ht="30" customHeight="1">
      <c r="A11" s="109">
        <v>5</v>
      </c>
      <c r="B11" s="110" t="s">
        <v>124</v>
      </c>
      <c r="C11" s="111">
        <v>1974</v>
      </c>
      <c r="D11" s="109">
        <v>37</v>
      </c>
      <c r="E11" s="109">
        <v>2770</v>
      </c>
      <c r="F11" s="109">
        <f t="shared" si="0"/>
        <v>102490</v>
      </c>
      <c r="G11" s="112">
        <v>0</v>
      </c>
      <c r="H11" s="108" t="s">
        <v>93</v>
      </c>
      <c r="I11" s="108">
        <v>37</v>
      </c>
    </row>
    <row r="12" spans="1:11" s="108" customFormat="1" ht="30" customHeight="1">
      <c r="A12" s="109">
        <v>6</v>
      </c>
      <c r="B12" s="110" t="s">
        <v>125</v>
      </c>
      <c r="C12" s="111">
        <v>2008</v>
      </c>
      <c r="D12" s="109">
        <v>2</v>
      </c>
      <c r="E12" s="109">
        <v>8000</v>
      </c>
      <c r="F12" s="109">
        <f t="shared" si="0"/>
        <v>16000</v>
      </c>
      <c r="G12" s="112">
        <v>0</v>
      </c>
      <c r="H12" s="108" t="s">
        <v>94</v>
      </c>
      <c r="I12" s="108">
        <v>2</v>
      </c>
    </row>
    <row r="13" spans="1:11" s="108" customFormat="1" ht="30" customHeight="1">
      <c r="A13" s="109">
        <v>7</v>
      </c>
      <c r="B13" s="110" t="s">
        <v>246</v>
      </c>
      <c r="C13" s="111">
        <v>1973</v>
      </c>
      <c r="D13" s="109">
        <v>40</v>
      </c>
      <c r="E13" s="109">
        <v>9500</v>
      </c>
      <c r="F13" s="109">
        <f>+D13*E13</f>
        <v>380000</v>
      </c>
      <c r="G13" s="112">
        <v>10000</v>
      </c>
    </row>
    <row r="14" spans="1:11" s="108" customFormat="1" ht="30" customHeight="1">
      <c r="A14" s="109">
        <v>8</v>
      </c>
      <c r="B14" s="110" t="s">
        <v>247</v>
      </c>
      <c r="C14" s="111">
        <v>2008</v>
      </c>
      <c r="D14" s="109">
        <v>10</v>
      </c>
      <c r="E14" s="109">
        <v>3150</v>
      </c>
      <c r="F14" s="109">
        <f>+D14*E14</f>
        <v>31500</v>
      </c>
      <c r="G14" s="112">
        <v>10000</v>
      </c>
    </row>
    <row r="15" spans="1:11" s="117" customFormat="1" ht="30" customHeight="1">
      <c r="A15" s="118"/>
      <c r="B15" s="119" t="s">
        <v>96</v>
      </c>
      <c r="C15" s="106"/>
      <c r="D15" s="120"/>
      <c r="E15" s="114"/>
      <c r="F15" s="114">
        <f>SUM(F7:F14)</f>
        <v>761269.53333333333</v>
      </c>
      <c r="G15" s="114"/>
      <c r="H15" s="107"/>
      <c r="I15" s="115"/>
      <c r="J15" s="115"/>
      <c r="K15" s="116"/>
    </row>
    <row r="16" spans="1:11" ht="30" customHeight="1"/>
  </sheetData>
  <mergeCells count="4">
    <mergeCell ref="E1:I1"/>
    <mergeCell ref="A3:I3"/>
    <mergeCell ref="B4:I4"/>
    <mergeCell ref="E2:J2"/>
  </mergeCells>
  <pageMargins left="0.39370078740157483" right="0" top="0.19685039370078741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5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5.85546875" style="24" customWidth="1"/>
    <col min="2" max="2" width="32.28515625" style="33" customWidth="1"/>
    <col min="3" max="3" width="12.28515625" style="33" customWidth="1"/>
    <col min="4" max="4" width="8.7109375" style="33" customWidth="1"/>
    <col min="5" max="5" width="11.7109375" style="33" customWidth="1"/>
    <col min="6" max="6" width="12.140625" style="33" customWidth="1"/>
    <col min="7" max="7" width="11.710937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237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34.5" customHeight="1">
      <c r="B3" s="152" t="s">
        <v>238</v>
      </c>
      <c r="C3" s="152"/>
      <c r="D3" s="152"/>
      <c r="E3" s="152"/>
      <c r="F3" s="152"/>
      <c r="G3" s="152"/>
      <c r="H3" s="152"/>
      <c r="I3" s="152"/>
    </row>
    <row r="5" spans="1:11" ht="59.25" customHeight="1">
      <c r="A5" s="27" t="s">
        <v>100</v>
      </c>
      <c r="B5" s="27" t="s">
        <v>1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9" t="s">
        <v>8</v>
      </c>
      <c r="I5" s="79" t="s">
        <v>9</v>
      </c>
      <c r="J5" s="80" t="s">
        <v>10</v>
      </c>
      <c r="K5" s="79" t="s">
        <v>11</v>
      </c>
    </row>
    <row r="6" spans="1:11" ht="30" customHeight="1">
      <c r="A6" s="25">
        <v>1</v>
      </c>
      <c r="B6" s="64" t="s">
        <v>54</v>
      </c>
      <c r="C6" s="27">
        <v>2014</v>
      </c>
      <c r="D6" s="27">
        <v>1</v>
      </c>
      <c r="E6" s="28">
        <v>30000</v>
      </c>
      <c r="F6" s="28">
        <f>IF(E6&gt;0,D6*E6,D6*G6)</f>
        <v>30000</v>
      </c>
      <c r="G6" s="28">
        <v>0</v>
      </c>
      <c r="H6" s="29" t="s">
        <v>13</v>
      </c>
      <c r="I6" s="30" t="e">
        <f>+CONCATENATE(B6,#REF!,C6,E6,#REF!,H6)</f>
        <v>#REF!</v>
      </c>
      <c r="J6" s="31">
        <f>+COUNTIF($I$6:$I$14,I6)</f>
        <v>4</v>
      </c>
      <c r="K6" s="32">
        <v>15</v>
      </c>
    </row>
    <row r="7" spans="1:11" ht="30" customHeight="1">
      <c r="A7" s="25">
        <v>2</v>
      </c>
      <c r="B7" s="64" t="s">
        <v>55</v>
      </c>
      <c r="C7" s="27">
        <v>2000</v>
      </c>
      <c r="D7" s="27">
        <v>1</v>
      </c>
      <c r="E7" s="28">
        <v>54000</v>
      </c>
      <c r="F7" s="28">
        <f>IF(E7&gt;0,D7*E7,D7*G7)</f>
        <v>54000</v>
      </c>
      <c r="G7" s="28">
        <v>0</v>
      </c>
      <c r="H7" s="29" t="s">
        <v>13</v>
      </c>
      <c r="I7" s="30" t="e">
        <f>+CONCATENATE(B7,#REF!,C7,E7,#REF!,H7)</f>
        <v>#REF!</v>
      </c>
      <c r="J7" s="31">
        <f>+COUNTIF($I$6:$I$14,I7)</f>
        <v>4</v>
      </c>
      <c r="K7" s="32">
        <v>15</v>
      </c>
    </row>
    <row r="8" spans="1:11" ht="30" customHeight="1">
      <c r="A8" s="25">
        <v>3</v>
      </c>
      <c r="B8" s="64" t="s">
        <v>56</v>
      </c>
      <c r="C8" s="27">
        <v>2000</v>
      </c>
      <c r="D8" s="27">
        <v>1</v>
      </c>
      <c r="E8" s="28">
        <v>34300</v>
      </c>
      <c r="F8" s="28">
        <f>IF(E8&gt;0,D8*E8,D8*G8)</f>
        <v>34300</v>
      </c>
      <c r="G8" s="28">
        <v>0</v>
      </c>
      <c r="H8" s="29" t="s">
        <v>13</v>
      </c>
      <c r="I8" s="30" t="e">
        <f>+CONCATENATE(B8,#REF!,C8,E8,#REF!,H8)</f>
        <v>#REF!</v>
      </c>
      <c r="J8" s="31">
        <f>+COUNTIF($I$6:$I$14,I8)</f>
        <v>4</v>
      </c>
      <c r="K8" s="32">
        <v>15</v>
      </c>
    </row>
    <row r="9" spans="1:11" ht="30" customHeight="1">
      <c r="A9" s="25">
        <v>4</v>
      </c>
      <c r="B9" s="64" t="s">
        <v>56</v>
      </c>
      <c r="C9" s="27">
        <v>2000</v>
      </c>
      <c r="D9" s="27">
        <v>1</v>
      </c>
      <c r="E9" s="28">
        <v>20000</v>
      </c>
      <c r="F9" s="28">
        <f>IF(E9&gt;0,D9*E9,D9*G9)</f>
        <v>20000</v>
      </c>
      <c r="G9" s="28">
        <v>0</v>
      </c>
      <c r="H9" s="29"/>
      <c r="K9" s="32"/>
    </row>
    <row r="10" spans="1:11" ht="30" customHeight="1">
      <c r="A10" s="25">
        <v>5</v>
      </c>
      <c r="B10" s="64" t="s">
        <v>136</v>
      </c>
      <c r="C10" s="27">
        <v>1978</v>
      </c>
      <c r="D10" s="27">
        <v>60</v>
      </c>
      <c r="E10" s="28">
        <v>0</v>
      </c>
      <c r="F10" s="28">
        <f t="shared" ref="F10:F14" si="0">IF(E10&gt;0,D10*E10,D10*G10)</f>
        <v>570000</v>
      </c>
      <c r="G10" s="28">
        <v>9500</v>
      </c>
      <c r="H10" s="29"/>
      <c r="K10" s="32"/>
    </row>
    <row r="11" spans="1:11" ht="30" customHeight="1">
      <c r="A11" s="25">
        <v>6</v>
      </c>
      <c r="B11" s="64" t="s">
        <v>137</v>
      </c>
      <c r="C11" s="27">
        <v>1978</v>
      </c>
      <c r="D11" s="27">
        <v>20</v>
      </c>
      <c r="E11" s="28">
        <v>0</v>
      </c>
      <c r="F11" s="28">
        <f t="shared" si="0"/>
        <v>67500</v>
      </c>
      <c r="G11" s="28">
        <v>3375</v>
      </c>
      <c r="H11" s="29"/>
      <c r="K11" s="32"/>
    </row>
    <row r="12" spans="1:11" ht="30" customHeight="1">
      <c r="A12" s="25">
        <v>7</v>
      </c>
      <c r="B12" s="64" t="s">
        <v>138</v>
      </c>
      <c r="C12" s="27">
        <v>1978</v>
      </c>
      <c r="D12" s="27">
        <v>1</v>
      </c>
      <c r="E12" s="28">
        <v>0</v>
      </c>
      <c r="F12" s="28">
        <f t="shared" si="0"/>
        <v>6650</v>
      </c>
      <c r="G12" s="28">
        <v>6650</v>
      </c>
      <c r="H12" s="29"/>
      <c r="K12" s="32"/>
    </row>
    <row r="13" spans="1:11" ht="30" customHeight="1">
      <c r="A13" s="25">
        <v>8</v>
      </c>
      <c r="B13" s="64" t="s">
        <v>138</v>
      </c>
      <c r="C13" s="27">
        <v>1978</v>
      </c>
      <c r="D13" s="27">
        <v>6</v>
      </c>
      <c r="E13" s="28">
        <v>0</v>
      </c>
      <c r="F13" s="28">
        <f t="shared" si="0"/>
        <v>28500</v>
      </c>
      <c r="G13" s="28">
        <v>4750</v>
      </c>
      <c r="H13" s="29"/>
      <c r="K13" s="32"/>
    </row>
    <row r="14" spans="1:11" ht="30" customHeight="1">
      <c r="A14" s="25">
        <v>9</v>
      </c>
      <c r="B14" s="64" t="s">
        <v>138</v>
      </c>
      <c r="C14" s="27">
        <v>1978</v>
      </c>
      <c r="D14" s="27">
        <v>3</v>
      </c>
      <c r="E14" s="28">
        <v>0</v>
      </c>
      <c r="F14" s="28">
        <f t="shared" si="0"/>
        <v>8550</v>
      </c>
      <c r="G14" s="28">
        <v>2850</v>
      </c>
      <c r="H14" s="29" t="s">
        <v>13</v>
      </c>
      <c r="I14" s="30" t="e">
        <f>+CONCATENATE(B14,#REF!,C14,E14,#REF!,H14)</f>
        <v>#REF!</v>
      </c>
      <c r="J14" s="31">
        <f>+COUNTIF($I$6:$I$14,I14)</f>
        <v>4</v>
      </c>
      <c r="K14" s="32">
        <v>15</v>
      </c>
    </row>
    <row r="15" spans="1:11" s="76" customFormat="1" ht="30" customHeight="1">
      <c r="A15" s="71"/>
      <c r="B15" s="62" t="s">
        <v>96</v>
      </c>
      <c r="C15" s="20"/>
      <c r="D15" s="20"/>
      <c r="E15" s="72"/>
      <c r="F15" s="72">
        <f t="shared" ref="F15:G15" si="1">SUM(F6:F14)</f>
        <v>819500</v>
      </c>
      <c r="G15" s="72">
        <f t="shared" si="1"/>
        <v>27125</v>
      </c>
      <c r="H15" s="21"/>
      <c r="I15" s="73"/>
      <c r="J15" s="74"/>
      <c r="K15" s="75"/>
    </row>
  </sheetData>
  <mergeCells count="3">
    <mergeCell ref="E1:I1"/>
    <mergeCell ref="B3:I3"/>
    <mergeCell ref="E2:J2"/>
  </mergeCells>
  <pageMargins left="0.39370078740157483" right="0" top="0.15748031496062992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2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7.140625" style="24" customWidth="1"/>
    <col min="2" max="2" width="29" style="33" customWidth="1"/>
    <col min="3" max="3" width="11.28515625" style="33" customWidth="1"/>
    <col min="4" max="4" width="8.85546875" style="33" customWidth="1"/>
    <col min="5" max="5" width="12.5703125" style="33" customWidth="1"/>
    <col min="6" max="6" width="11.42578125" style="33" customWidth="1"/>
    <col min="7" max="7" width="10.2851562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239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240</v>
      </c>
      <c r="C4" s="152"/>
      <c r="D4" s="152"/>
      <c r="E4" s="152"/>
      <c r="F4" s="152"/>
      <c r="G4" s="152"/>
      <c r="H4" s="152"/>
      <c r="I4" s="152"/>
    </row>
    <row r="6" spans="1:11" ht="59.25" customHeight="1">
      <c r="A6" s="27" t="s">
        <v>100</v>
      </c>
      <c r="B6" s="27" t="s">
        <v>1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ht="30" customHeight="1">
      <c r="A7" s="25">
        <v>1</v>
      </c>
      <c r="B7" s="64" t="s">
        <v>50</v>
      </c>
      <c r="C7" s="26">
        <v>1985</v>
      </c>
      <c r="D7" s="26">
        <v>1</v>
      </c>
      <c r="E7" s="28">
        <v>39507</v>
      </c>
      <c r="F7" s="28">
        <f>IF(E7&gt;0,D7*E7,D7*G7)</f>
        <v>39507</v>
      </c>
      <c r="G7" s="28">
        <v>0</v>
      </c>
      <c r="H7" s="29" t="s">
        <v>13</v>
      </c>
      <c r="I7" s="30" t="e">
        <f>+CONCATENATE(B7,#REF!,C7,E7,#REF!,H7)</f>
        <v>#REF!</v>
      </c>
      <c r="J7" s="31">
        <f>+COUNTIF($I$7:$I$11,I7)</f>
        <v>5</v>
      </c>
      <c r="K7" s="32">
        <v>16</v>
      </c>
    </row>
    <row r="8" spans="1:11" ht="30" customHeight="1">
      <c r="A8" s="25">
        <v>2</v>
      </c>
      <c r="B8" s="64" t="s">
        <v>50</v>
      </c>
      <c r="C8" s="26">
        <v>1985</v>
      </c>
      <c r="D8" s="26">
        <v>1</v>
      </c>
      <c r="E8" s="28">
        <v>7800</v>
      </c>
      <c r="F8" s="28">
        <f>IF(E8&gt;0,D8*E8,D8*G8)</f>
        <v>7800</v>
      </c>
      <c r="G8" s="28">
        <v>0</v>
      </c>
      <c r="H8" s="29" t="s">
        <v>13</v>
      </c>
      <c r="I8" s="30" t="e">
        <f>+CONCATENATE(B8,#REF!,C8,E8,#REF!,H8)</f>
        <v>#REF!</v>
      </c>
      <c r="J8" s="31">
        <f>+COUNTIF($I$7:$I$11,I8)</f>
        <v>5</v>
      </c>
      <c r="K8" s="32">
        <v>16</v>
      </c>
    </row>
    <row r="9" spans="1:11" ht="30" customHeight="1">
      <c r="A9" s="25">
        <v>3</v>
      </c>
      <c r="B9" s="64" t="s">
        <v>51</v>
      </c>
      <c r="C9" s="26">
        <v>2016</v>
      </c>
      <c r="D9" s="26">
        <v>1</v>
      </c>
      <c r="E9" s="28">
        <v>35000</v>
      </c>
      <c r="F9" s="28">
        <f>IF(E9&gt;0,D9*E9,D9*G9)</f>
        <v>35000</v>
      </c>
      <c r="G9" s="28">
        <v>0</v>
      </c>
      <c r="H9" s="29" t="s">
        <v>13</v>
      </c>
      <c r="I9" s="30" t="e">
        <f>+CONCATENATE(B9,#REF!,C9,E9,#REF!,H9)</f>
        <v>#REF!</v>
      </c>
      <c r="J9" s="31">
        <f>+COUNTIF($I$7:$I$11,I9)</f>
        <v>5</v>
      </c>
      <c r="K9" s="32">
        <v>16</v>
      </c>
    </row>
    <row r="10" spans="1:11" ht="30" customHeight="1">
      <c r="A10" s="25">
        <v>4</v>
      </c>
      <c r="B10" s="64" t="s">
        <v>52</v>
      </c>
      <c r="C10" s="26">
        <v>2007</v>
      </c>
      <c r="D10" s="26">
        <v>6</v>
      </c>
      <c r="E10" s="28">
        <v>8000</v>
      </c>
      <c r="F10" s="28">
        <f>IF(E10&gt;0,D10*E10,D10*G10)</f>
        <v>48000</v>
      </c>
      <c r="G10" s="28">
        <v>0</v>
      </c>
      <c r="H10" s="29" t="s">
        <v>13</v>
      </c>
      <c r="I10" s="30" t="e">
        <f>+CONCATENATE(B10,#REF!,C10,E10,#REF!,H10)</f>
        <v>#REF!</v>
      </c>
      <c r="J10" s="31">
        <f>+COUNTIF($I$7:$I$11,I10)</f>
        <v>5</v>
      </c>
      <c r="K10" s="32">
        <v>16</v>
      </c>
    </row>
    <row r="11" spans="1:11" ht="30" customHeight="1">
      <c r="A11" s="25">
        <v>5</v>
      </c>
      <c r="B11" s="64" t="s">
        <v>53</v>
      </c>
      <c r="C11" s="26">
        <v>2007</v>
      </c>
      <c r="D11" s="26">
        <v>1</v>
      </c>
      <c r="E11" s="28">
        <v>35000</v>
      </c>
      <c r="F11" s="28">
        <f>IF(E11&gt;0,D11*E11,D11*G11)</f>
        <v>35000</v>
      </c>
      <c r="G11" s="28">
        <v>0</v>
      </c>
      <c r="H11" s="29" t="s">
        <v>13</v>
      </c>
      <c r="I11" s="30" t="e">
        <f>+CONCATENATE(B11,#REF!,C11,E11,#REF!,H11)</f>
        <v>#REF!</v>
      </c>
      <c r="J11" s="31">
        <f>+COUNTIF($I$7:$I$11,I11)</f>
        <v>5</v>
      </c>
      <c r="K11" s="32">
        <v>16</v>
      </c>
    </row>
    <row r="12" spans="1:11" s="76" customFormat="1" ht="30" customHeight="1">
      <c r="A12" s="123"/>
      <c r="B12" s="62" t="s">
        <v>96</v>
      </c>
      <c r="C12" s="20"/>
      <c r="D12" s="20">
        <f>SUM(D7:D11)</f>
        <v>10</v>
      </c>
      <c r="E12" s="72"/>
      <c r="F12" s="72">
        <f>SUM(F7:F11)</f>
        <v>165307</v>
      </c>
      <c r="G12" s="72">
        <f>SUM(G8:G11)</f>
        <v>0</v>
      </c>
      <c r="H12" s="21"/>
      <c r="I12" s="73"/>
      <c r="J12" s="74"/>
      <c r="K12" s="75"/>
    </row>
  </sheetData>
  <mergeCells count="4">
    <mergeCell ref="E1:I1"/>
    <mergeCell ref="A3:I3"/>
    <mergeCell ref="B4:I4"/>
    <mergeCell ref="E2:J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7.28515625" style="24" customWidth="1"/>
    <col min="2" max="2" width="24.42578125" style="33" customWidth="1"/>
    <col min="3" max="3" width="15.42578125" style="33" customWidth="1"/>
    <col min="4" max="4" width="10" style="33" customWidth="1"/>
    <col min="5" max="5" width="11.85546875" style="33" customWidth="1"/>
    <col min="6" max="6" width="12.7109375" style="33" customWidth="1"/>
    <col min="7" max="7" width="11.8554687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241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242</v>
      </c>
      <c r="C4" s="152"/>
      <c r="D4" s="152"/>
      <c r="E4" s="152"/>
      <c r="F4" s="152"/>
      <c r="G4" s="152"/>
      <c r="H4" s="152"/>
      <c r="I4" s="152"/>
    </row>
    <row r="6" spans="1:11" ht="54.75" customHeight="1">
      <c r="A6" s="27" t="s">
        <v>100</v>
      </c>
      <c r="B6" s="27" t="s">
        <v>1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ht="30" customHeight="1">
      <c r="A7" s="25">
        <v>1</v>
      </c>
      <c r="B7" s="64" t="s">
        <v>41</v>
      </c>
      <c r="C7" s="27">
        <v>1989</v>
      </c>
      <c r="D7" s="27">
        <v>1</v>
      </c>
      <c r="E7" s="28">
        <v>17832</v>
      </c>
      <c r="F7" s="28">
        <f t="shared" ref="F7:F18" si="0">IF(E7&gt;0,D7*E7,D7*G7)</f>
        <v>17832</v>
      </c>
      <c r="G7" s="28">
        <v>0</v>
      </c>
      <c r="H7" s="29" t="s">
        <v>13</v>
      </c>
      <c r="I7" s="30" t="e">
        <f>+CONCATENATE(B7,#REF!,C7,E7,#REF!,H7)</f>
        <v>#REF!</v>
      </c>
      <c r="J7" s="31">
        <f t="shared" ref="J7:J18" si="1">+COUNTIF($I$7:$I$18,I7)</f>
        <v>12</v>
      </c>
      <c r="K7" s="32">
        <v>17</v>
      </c>
    </row>
    <row r="8" spans="1:11" ht="30" customHeight="1">
      <c r="A8" s="25">
        <v>2</v>
      </c>
      <c r="B8" s="64" t="s">
        <v>40</v>
      </c>
      <c r="C8" s="27">
        <v>1989</v>
      </c>
      <c r="D8" s="27">
        <v>1</v>
      </c>
      <c r="E8" s="28">
        <v>14127</v>
      </c>
      <c r="F8" s="28">
        <f t="shared" si="0"/>
        <v>14127</v>
      </c>
      <c r="G8" s="28">
        <v>0</v>
      </c>
      <c r="H8" s="29" t="s">
        <v>13</v>
      </c>
      <c r="I8" s="30" t="e">
        <f>+CONCATENATE(B8,#REF!,C8,E8,#REF!,H8)</f>
        <v>#REF!</v>
      </c>
      <c r="J8" s="31">
        <f t="shared" si="1"/>
        <v>12</v>
      </c>
      <c r="K8" s="32">
        <v>17</v>
      </c>
    </row>
    <row r="9" spans="1:11" ht="30" customHeight="1">
      <c r="A9" s="25">
        <v>3</v>
      </c>
      <c r="B9" s="64" t="s">
        <v>40</v>
      </c>
      <c r="C9" s="27"/>
      <c r="D9" s="27">
        <v>1</v>
      </c>
      <c r="E9" s="28"/>
      <c r="F9" s="28">
        <f t="shared" si="0"/>
        <v>0</v>
      </c>
      <c r="G9" s="28">
        <v>0</v>
      </c>
      <c r="H9" s="29" t="s">
        <v>13</v>
      </c>
      <c r="I9" s="30" t="e">
        <f>+CONCATENATE(B9,#REF!,C9,E9,#REF!,H9)</f>
        <v>#REF!</v>
      </c>
      <c r="J9" s="31">
        <f t="shared" si="1"/>
        <v>12</v>
      </c>
      <c r="K9" s="32">
        <v>17</v>
      </c>
    </row>
    <row r="10" spans="1:11" ht="30" customHeight="1">
      <c r="A10" s="25">
        <v>4</v>
      </c>
      <c r="B10" s="64" t="s">
        <v>42</v>
      </c>
      <c r="C10" s="27">
        <v>1989</v>
      </c>
      <c r="D10" s="27">
        <v>1</v>
      </c>
      <c r="E10" s="28"/>
      <c r="F10" s="28">
        <f t="shared" si="0"/>
        <v>0</v>
      </c>
      <c r="G10" s="28">
        <v>0</v>
      </c>
      <c r="H10" s="29" t="s">
        <v>13</v>
      </c>
      <c r="I10" s="30" t="e">
        <f>+CONCATENATE(B10,#REF!,C10,E10,#REF!,H10)</f>
        <v>#REF!</v>
      </c>
      <c r="J10" s="31">
        <f t="shared" si="1"/>
        <v>12</v>
      </c>
      <c r="K10" s="32">
        <v>17</v>
      </c>
    </row>
    <row r="11" spans="1:11" ht="30" customHeight="1">
      <c r="A11" s="25">
        <v>5</v>
      </c>
      <c r="B11" s="64" t="s">
        <v>43</v>
      </c>
      <c r="C11" s="27">
        <v>1989</v>
      </c>
      <c r="D11" s="27">
        <v>1</v>
      </c>
      <c r="E11" s="28">
        <v>26142</v>
      </c>
      <c r="F11" s="28">
        <f t="shared" si="0"/>
        <v>26142</v>
      </c>
      <c r="G11" s="28">
        <v>0</v>
      </c>
      <c r="H11" s="29" t="s">
        <v>13</v>
      </c>
      <c r="I11" s="30" t="e">
        <f>+CONCATENATE(B11,#REF!,C11,E11,#REF!,H11)</f>
        <v>#REF!</v>
      </c>
      <c r="J11" s="31">
        <f t="shared" si="1"/>
        <v>12</v>
      </c>
      <c r="K11" s="32">
        <v>17</v>
      </c>
    </row>
    <row r="12" spans="1:11" ht="30" customHeight="1">
      <c r="A12" s="25">
        <v>6</v>
      </c>
      <c r="B12" s="64" t="s">
        <v>44</v>
      </c>
      <c r="C12" s="27">
        <v>1989</v>
      </c>
      <c r="D12" s="27">
        <v>1</v>
      </c>
      <c r="E12" s="28">
        <v>12292</v>
      </c>
      <c r="F12" s="28">
        <f t="shared" si="0"/>
        <v>12292</v>
      </c>
      <c r="G12" s="28">
        <v>0</v>
      </c>
      <c r="H12" s="29" t="s">
        <v>13</v>
      </c>
      <c r="I12" s="30" t="e">
        <f>+CONCATENATE(B12,#REF!,C12,E12,#REF!,H12)</f>
        <v>#REF!</v>
      </c>
      <c r="J12" s="31">
        <f t="shared" si="1"/>
        <v>12</v>
      </c>
      <c r="K12" s="32">
        <v>17</v>
      </c>
    </row>
    <row r="13" spans="1:11" ht="30" customHeight="1">
      <c r="A13" s="25">
        <v>7</v>
      </c>
      <c r="B13" s="64" t="s">
        <v>45</v>
      </c>
      <c r="C13" s="27">
        <v>1989</v>
      </c>
      <c r="D13" s="27">
        <v>1</v>
      </c>
      <c r="E13" s="28">
        <v>17140</v>
      </c>
      <c r="F13" s="28">
        <f t="shared" si="0"/>
        <v>17140</v>
      </c>
      <c r="G13" s="28">
        <v>0</v>
      </c>
      <c r="H13" s="29" t="s">
        <v>13</v>
      </c>
      <c r="I13" s="30" t="e">
        <f>+CONCATENATE(B13,#REF!,C13,E13,#REF!,H13)</f>
        <v>#REF!</v>
      </c>
      <c r="J13" s="31">
        <f t="shared" si="1"/>
        <v>12</v>
      </c>
      <c r="K13" s="32">
        <v>17</v>
      </c>
    </row>
    <row r="14" spans="1:11" ht="30" customHeight="1">
      <c r="A14" s="25">
        <v>8</v>
      </c>
      <c r="B14" s="64" t="s">
        <v>46</v>
      </c>
      <c r="C14" s="27">
        <v>1989</v>
      </c>
      <c r="D14" s="27">
        <v>1</v>
      </c>
      <c r="E14" s="28">
        <v>11461</v>
      </c>
      <c r="F14" s="28">
        <f t="shared" si="0"/>
        <v>11461</v>
      </c>
      <c r="G14" s="28">
        <v>0</v>
      </c>
      <c r="H14" s="29" t="s">
        <v>13</v>
      </c>
      <c r="I14" s="30" t="e">
        <f>+CONCATENATE(B14,#REF!,C14,E14,#REF!,H14)</f>
        <v>#REF!</v>
      </c>
      <c r="J14" s="31">
        <f t="shared" si="1"/>
        <v>12</v>
      </c>
      <c r="K14" s="32">
        <v>17</v>
      </c>
    </row>
    <row r="15" spans="1:11" ht="30" customHeight="1">
      <c r="A15" s="25">
        <v>9</v>
      </c>
      <c r="B15" s="64" t="s">
        <v>47</v>
      </c>
      <c r="C15" s="27">
        <v>1989</v>
      </c>
      <c r="D15" s="27">
        <v>4</v>
      </c>
      <c r="E15" s="28">
        <v>4198</v>
      </c>
      <c r="F15" s="28">
        <f t="shared" si="0"/>
        <v>16792</v>
      </c>
      <c r="G15" s="28">
        <v>0</v>
      </c>
      <c r="H15" s="29" t="s">
        <v>13</v>
      </c>
      <c r="I15" s="30" t="e">
        <f>+CONCATENATE(B15,#REF!,C15,E15,#REF!,H15)</f>
        <v>#REF!</v>
      </c>
      <c r="J15" s="31">
        <f t="shared" si="1"/>
        <v>12</v>
      </c>
      <c r="K15" s="32">
        <v>17</v>
      </c>
    </row>
    <row r="16" spans="1:11" ht="30" customHeight="1">
      <c r="A16" s="25">
        <v>10</v>
      </c>
      <c r="B16" s="64" t="s">
        <v>47</v>
      </c>
      <c r="C16" s="27">
        <v>1989</v>
      </c>
      <c r="D16" s="27">
        <v>1</v>
      </c>
      <c r="E16" s="28">
        <v>38348</v>
      </c>
      <c r="F16" s="28">
        <f t="shared" si="0"/>
        <v>38348</v>
      </c>
      <c r="G16" s="28">
        <v>0</v>
      </c>
      <c r="H16" s="29" t="s">
        <v>13</v>
      </c>
      <c r="I16" s="30" t="e">
        <f>+CONCATENATE(B16,#REF!,C16,E16,#REF!,H16)</f>
        <v>#REF!</v>
      </c>
      <c r="J16" s="31">
        <f t="shared" si="1"/>
        <v>12</v>
      </c>
      <c r="K16" s="32">
        <v>17</v>
      </c>
    </row>
    <row r="17" spans="1:11" ht="30" customHeight="1">
      <c r="A17" s="25">
        <v>11</v>
      </c>
      <c r="B17" s="64" t="s">
        <v>48</v>
      </c>
      <c r="C17" s="27">
        <v>2016</v>
      </c>
      <c r="D17" s="27">
        <v>3</v>
      </c>
      <c r="E17" s="28">
        <v>45000</v>
      </c>
      <c r="F17" s="28">
        <f t="shared" si="0"/>
        <v>135000</v>
      </c>
      <c r="G17" s="28">
        <v>0</v>
      </c>
      <c r="H17" s="29" t="s">
        <v>13</v>
      </c>
      <c r="I17" s="30" t="e">
        <f>+CONCATENATE(B17,#REF!,C17,E17,#REF!,H17)</f>
        <v>#REF!</v>
      </c>
      <c r="J17" s="31">
        <f t="shared" si="1"/>
        <v>12</v>
      </c>
      <c r="K17" s="32">
        <v>17</v>
      </c>
    </row>
    <row r="18" spans="1:11" ht="30" customHeight="1">
      <c r="A18" s="25">
        <v>12</v>
      </c>
      <c r="B18" s="64" t="s">
        <v>49</v>
      </c>
      <c r="C18" s="27">
        <v>1989</v>
      </c>
      <c r="D18" s="27">
        <v>1</v>
      </c>
      <c r="E18" s="28">
        <v>26000</v>
      </c>
      <c r="F18" s="28">
        <f t="shared" si="0"/>
        <v>26000</v>
      </c>
      <c r="G18" s="28">
        <v>0</v>
      </c>
      <c r="H18" s="29" t="s">
        <v>13</v>
      </c>
      <c r="I18" s="30" t="e">
        <f>+CONCATENATE(B18,#REF!,C18,E18,#REF!,H18)</f>
        <v>#REF!</v>
      </c>
      <c r="J18" s="31">
        <f t="shared" si="1"/>
        <v>12</v>
      </c>
      <c r="K18" s="32">
        <v>17</v>
      </c>
    </row>
    <row r="19" spans="1:11" s="76" customFormat="1" ht="30" customHeight="1">
      <c r="A19" s="71"/>
      <c r="B19" s="62" t="s">
        <v>96</v>
      </c>
      <c r="C19" s="20"/>
      <c r="D19" s="20"/>
      <c r="E19" s="72"/>
      <c r="F19" s="72">
        <f>SUM(F7:F18)</f>
        <v>315134</v>
      </c>
      <c r="G19" s="72">
        <f>SUM(G15:G18)</f>
        <v>0</v>
      </c>
      <c r="H19" s="21"/>
      <c r="I19" s="73"/>
      <c r="J19" s="74"/>
      <c r="K19" s="75"/>
    </row>
    <row r="20" spans="1:11" ht="30" customHeight="1"/>
  </sheetData>
  <mergeCells count="4">
    <mergeCell ref="E1:I1"/>
    <mergeCell ref="A3:I3"/>
    <mergeCell ref="B4:I4"/>
    <mergeCell ref="E2:J2"/>
  </mergeCells>
  <pageMargins left="0.39370078740157483" right="0" top="0.15748031496062992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18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8.85546875" style="24"/>
    <col min="2" max="2" width="30.42578125" style="33" customWidth="1"/>
    <col min="3" max="3" width="12" style="33" customWidth="1"/>
    <col min="4" max="4" width="8.85546875" style="33" customWidth="1"/>
    <col min="5" max="5" width="13.28515625" style="33" customWidth="1"/>
    <col min="6" max="6" width="11.5703125" style="33" customWidth="1"/>
    <col min="7" max="7" width="11.710937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243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34.5" customHeight="1">
      <c r="B3" s="152" t="s">
        <v>244</v>
      </c>
      <c r="C3" s="152"/>
      <c r="D3" s="152"/>
      <c r="E3" s="152"/>
      <c r="F3" s="152"/>
      <c r="G3" s="152"/>
      <c r="H3" s="152"/>
      <c r="I3" s="152"/>
    </row>
    <row r="4" spans="1:11" s="16" customFormat="1" ht="18.75" customHeight="1">
      <c r="C4" s="60"/>
      <c r="D4" s="60"/>
      <c r="E4" s="60"/>
      <c r="F4" s="60"/>
      <c r="G4" s="60"/>
      <c r="H4" s="60"/>
      <c r="I4" s="60"/>
    </row>
    <row r="6" spans="1:11" s="131" customFormat="1" ht="55.5" customHeight="1">
      <c r="A6" s="128" t="s">
        <v>0</v>
      </c>
      <c r="B6" s="128" t="s">
        <v>2</v>
      </c>
      <c r="C6" s="128" t="s">
        <v>3</v>
      </c>
      <c r="D6" s="128" t="s">
        <v>4</v>
      </c>
      <c r="E6" s="128" t="s">
        <v>5</v>
      </c>
      <c r="F6" s="128" t="s">
        <v>6</v>
      </c>
      <c r="G6" s="128" t="s">
        <v>7</v>
      </c>
      <c r="H6" s="129" t="s">
        <v>8</v>
      </c>
      <c r="I6" s="130" t="s">
        <v>9</v>
      </c>
      <c r="J6" s="130" t="s">
        <v>10</v>
      </c>
      <c r="K6" s="130" t="s">
        <v>11</v>
      </c>
    </row>
    <row r="7" spans="1:11" s="131" customFormat="1" ht="30" customHeight="1">
      <c r="A7" s="132">
        <v>1</v>
      </c>
      <c r="B7" s="110" t="s">
        <v>95</v>
      </c>
      <c r="C7" s="111">
        <v>1989</v>
      </c>
      <c r="D7" s="111">
        <v>1</v>
      </c>
      <c r="E7" s="109">
        <v>1132</v>
      </c>
      <c r="F7" s="109">
        <f t="shared" ref="F7:F16" si="0">IF(E7&gt;0,D7*E7,D7*G7)</f>
        <v>1132</v>
      </c>
      <c r="G7" s="109">
        <v>0</v>
      </c>
      <c r="H7" s="129" t="s">
        <v>13</v>
      </c>
      <c r="I7" s="133" t="e">
        <f>+CONCATENATE(#REF!,B7,C7,E7,#REF!,H7)</f>
        <v>#REF!</v>
      </c>
      <c r="J7" s="133">
        <f t="shared" ref="J7:J13" si="1">+COUNTIF($I$7:$I$13,I7)</f>
        <v>7</v>
      </c>
      <c r="K7" s="134">
        <v>18</v>
      </c>
    </row>
    <row r="8" spans="1:11" s="131" customFormat="1" ht="30" customHeight="1">
      <c r="A8" s="132">
        <v>2</v>
      </c>
      <c r="B8" s="110" t="s">
        <v>128</v>
      </c>
      <c r="C8" s="111">
        <v>1989</v>
      </c>
      <c r="D8" s="111">
        <v>1</v>
      </c>
      <c r="E8" s="109">
        <v>2233</v>
      </c>
      <c r="F8" s="109">
        <f t="shared" si="0"/>
        <v>2233</v>
      </c>
      <c r="G8" s="109">
        <v>0</v>
      </c>
      <c r="H8" s="129" t="s">
        <v>13</v>
      </c>
      <c r="I8" s="133" t="e">
        <f>+CONCATENATE(#REF!,B8,C8,E8,#REF!,H8)</f>
        <v>#REF!</v>
      </c>
      <c r="J8" s="133">
        <f t="shared" si="1"/>
        <v>7</v>
      </c>
      <c r="K8" s="134">
        <v>18</v>
      </c>
    </row>
    <row r="9" spans="1:11" s="131" customFormat="1" ht="30" customHeight="1">
      <c r="A9" s="132">
        <v>3</v>
      </c>
      <c r="B9" s="110" t="s">
        <v>129</v>
      </c>
      <c r="C9" s="111">
        <v>1989</v>
      </c>
      <c r="D9" s="111">
        <v>1</v>
      </c>
      <c r="E9" s="109">
        <v>11253</v>
      </c>
      <c r="F9" s="109">
        <f t="shared" si="0"/>
        <v>11253</v>
      </c>
      <c r="G9" s="109">
        <v>0</v>
      </c>
      <c r="H9" s="129" t="s">
        <v>13</v>
      </c>
      <c r="I9" s="133" t="e">
        <f>+CONCATENATE(#REF!,B9,C9,E9,#REF!,H9)</f>
        <v>#REF!</v>
      </c>
      <c r="J9" s="133">
        <f t="shared" si="1"/>
        <v>7</v>
      </c>
      <c r="K9" s="134">
        <v>18</v>
      </c>
    </row>
    <row r="10" spans="1:11" s="131" customFormat="1" ht="30" customHeight="1">
      <c r="A10" s="132">
        <v>4</v>
      </c>
      <c r="B10" s="110" t="s">
        <v>130</v>
      </c>
      <c r="C10" s="111">
        <v>1989</v>
      </c>
      <c r="D10" s="111">
        <v>1</v>
      </c>
      <c r="E10" s="109">
        <v>8898</v>
      </c>
      <c r="F10" s="109">
        <f t="shared" si="0"/>
        <v>8898</v>
      </c>
      <c r="G10" s="109">
        <v>0</v>
      </c>
      <c r="H10" s="129" t="s">
        <v>13</v>
      </c>
      <c r="I10" s="133" t="e">
        <f>+CONCATENATE(#REF!,B10,C10,E10,#REF!,H10)</f>
        <v>#REF!</v>
      </c>
      <c r="J10" s="133">
        <f t="shared" si="1"/>
        <v>7</v>
      </c>
      <c r="K10" s="134">
        <v>18</v>
      </c>
    </row>
    <row r="11" spans="1:11" s="131" customFormat="1" ht="30" customHeight="1">
      <c r="A11" s="132">
        <v>5</v>
      </c>
      <c r="B11" s="110" t="s">
        <v>131</v>
      </c>
      <c r="C11" s="111">
        <v>1989</v>
      </c>
      <c r="D11" s="111">
        <v>1</v>
      </c>
      <c r="E11" s="109">
        <v>681</v>
      </c>
      <c r="F11" s="109">
        <f t="shared" si="0"/>
        <v>681</v>
      </c>
      <c r="G11" s="109">
        <v>0</v>
      </c>
      <c r="H11" s="129" t="s">
        <v>13</v>
      </c>
      <c r="I11" s="133" t="e">
        <f>+CONCATENATE(#REF!,B11,C11,E11,#REF!,H11)</f>
        <v>#REF!</v>
      </c>
      <c r="J11" s="133">
        <f t="shared" si="1"/>
        <v>7</v>
      </c>
      <c r="K11" s="134">
        <v>18</v>
      </c>
    </row>
    <row r="12" spans="1:11" s="131" customFormat="1" ht="30" customHeight="1">
      <c r="A12" s="132">
        <v>6</v>
      </c>
      <c r="B12" s="110" t="s">
        <v>132</v>
      </c>
      <c r="C12" s="111">
        <v>1998</v>
      </c>
      <c r="D12" s="111">
        <v>1</v>
      </c>
      <c r="E12" s="109">
        <v>877</v>
      </c>
      <c r="F12" s="109">
        <f t="shared" si="0"/>
        <v>877</v>
      </c>
      <c r="G12" s="109">
        <v>0</v>
      </c>
      <c r="H12" s="129" t="s">
        <v>13</v>
      </c>
      <c r="I12" s="133" t="e">
        <f>+CONCATENATE(#REF!,B12,C12,E12,#REF!,H12)</f>
        <v>#REF!</v>
      </c>
      <c r="J12" s="133">
        <f t="shared" si="1"/>
        <v>7</v>
      </c>
      <c r="K12" s="134">
        <v>18</v>
      </c>
    </row>
    <row r="13" spans="1:11" s="131" customFormat="1" ht="30" customHeight="1">
      <c r="A13" s="132">
        <v>7</v>
      </c>
      <c r="B13" s="110" t="s">
        <v>126</v>
      </c>
      <c r="C13" s="111">
        <v>1987</v>
      </c>
      <c r="D13" s="111">
        <v>3</v>
      </c>
      <c r="E13" s="109">
        <v>308</v>
      </c>
      <c r="F13" s="109">
        <f t="shared" si="0"/>
        <v>924</v>
      </c>
      <c r="G13" s="109">
        <v>0</v>
      </c>
      <c r="H13" s="129" t="s">
        <v>13</v>
      </c>
      <c r="I13" s="133" t="e">
        <f>+CONCATENATE(#REF!,B13,C13,E13,#REF!,H13)</f>
        <v>#REF!</v>
      </c>
      <c r="J13" s="133">
        <f t="shared" si="1"/>
        <v>7</v>
      </c>
      <c r="K13" s="134">
        <v>18</v>
      </c>
    </row>
    <row r="14" spans="1:11" s="131" customFormat="1" ht="30" customHeight="1">
      <c r="A14" s="135">
        <v>8</v>
      </c>
      <c r="B14" s="136" t="s">
        <v>133</v>
      </c>
      <c r="C14" s="137">
        <v>2009</v>
      </c>
      <c r="D14" s="138">
        <v>2</v>
      </c>
      <c r="E14" s="138">
        <v>20000</v>
      </c>
      <c r="F14" s="109">
        <f t="shared" si="0"/>
        <v>40000</v>
      </c>
      <c r="G14" s="135">
        <v>0</v>
      </c>
      <c r="H14" s="139" t="s">
        <v>88</v>
      </c>
      <c r="I14" s="131">
        <v>2</v>
      </c>
    </row>
    <row r="15" spans="1:11" s="131" customFormat="1" ht="30" customHeight="1">
      <c r="A15" s="109">
        <v>9</v>
      </c>
      <c r="B15" s="110" t="s">
        <v>134</v>
      </c>
      <c r="C15" s="111">
        <v>1991</v>
      </c>
      <c r="D15" s="128">
        <v>1</v>
      </c>
      <c r="E15" s="128">
        <v>854</v>
      </c>
      <c r="F15" s="109">
        <f t="shared" si="0"/>
        <v>854</v>
      </c>
      <c r="G15" s="109">
        <v>0</v>
      </c>
      <c r="H15" s="129" t="s">
        <v>88</v>
      </c>
      <c r="I15" s="131">
        <v>1</v>
      </c>
    </row>
    <row r="16" spans="1:11" s="131" customFormat="1" ht="30" customHeight="1">
      <c r="A16" s="109">
        <v>10</v>
      </c>
      <c r="B16" s="110" t="s">
        <v>127</v>
      </c>
      <c r="C16" s="111">
        <v>2012</v>
      </c>
      <c r="D16" s="128">
        <v>33</v>
      </c>
      <c r="E16" s="128">
        <v>1250</v>
      </c>
      <c r="F16" s="109">
        <f t="shared" si="0"/>
        <v>41250</v>
      </c>
      <c r="G16" s="109">
        <v>0</v>
      </c>
      <c r="H16" s="129" t="s">
        <v>88</v>
      </c>
      <c r="I16" s="131">
        <v>33</v>
      </c>
    </row>
    <row r="17" spans="1:11" s="143" customFormat="1" ht="30" customHeight="1">
      <c r="A17" s="144"/>
      <c r="B17" s="119" t="s">
        <v>96</v>
      </c>
      <c r="C17" s="145"/>
      <c r="D17" s="145"/>
      <c r="E17" s="114"/>
      <c r="F17" s="114">
        <f>SUM(F7:F16)</f>
        <v>108102</v>
      </c>
      <c r="G17" s="114">
        <f>SUM(G13:G16)</f>
        <v>0</v>
      </c>
      <c r="H17" s="140"/>
      <c r="I17" s="141"/>
      <c r="J17" s="141"/>
      <c r="K17" s="142"/>
    </row>
    <row r="18" spans="1:11" ht="30" customHeight="1"/>
  </sheetData>
  <mergeCells count="3">
    <mergeCell ref="E1:I1"/>
    <mergeCell ref="B3:I3"/>
    <mergeCell ref="E2:J2"/>
  </mergeCells>
  <pageMargins left="0.39370078740157483" right="0" top="0.15748031496062992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K9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5.42578125" style="24" customWidth="1"/>
    <col min="2" max="2" width="32.7109375" style="33" customWidth="1"/>
    <col min="3" max="3" width="14" style="33" customWidth="1"/>
    <col min="4" max="4" width="8.42578125" style="33" customWidth="1"/>
    <col min="5" max="5" width="13.28515625" style="33" customWidth="1"/>
    <col min="6" max="6" width="12" style="33" customWidth="1"/>
    <col min="7" max="7" width="11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245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248</v>
      </c>
      <c r="C4" s="152"/>
      <c r="D4" s="152"/>
      <c r="E4" s="152"/>
      <c r="F4" s="152"/>
      <c r="G4" s="152"/>
      <c r="H4" s="152"/>
      <c r="I4" s="152"/>
    </row>
    <row r="6" spans="1:11" ht="57" customHeight="1">
      <c r="A6" s="27" t="s">
        <v>100</v>
      </c>
      <c r="B6" s="27" t="s">
        <v>1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9" t="s">
        <v>8</v>
      </c>
      <c r="I6" s="79" t="s">
        <v>9</v>
      </c>
      <c r="J6" s="80" t="s">
        <v>10</v>
      </c>
      <c r="K6" s="79" t="s">
        <v>11</v>
      </c>
    </row>
    <row r="7" spans="1:11" s="70" customFormat="1" ht="30" customHeight="1">
      <c r="A7" s="63">
        <v>1</v>
      </c>
      <c r="B7" s="64" t="s">
        <v>39</v>
      </c>
      <c r="C7" s="26">
        <v>1982</v>
      </c>
      <c r="D7" s="26">
        <v>3</v>
      </c>
      <c r="E7" s="65">
        <v>0</v>
      </c>
      <c r="F7" s="28">
        <f>IF(E7&gt;0,D7*E7,D7*G7)</f>
        <v>0</v>
      </c>
      <c r="G7" s="28">
        <v>0</v>
      </c>
      <c r="H7" s="66" t="s">
        <v>13</v>
      </c>
      <c r="I7" s="67" t="e">
        <f>+CONCATENATE(B7,#REF!,C7,E7,#REF!,H7)</f>
        <v>#REF!</v>
      </c>
      <c r="J7" s="68">
        <f>+COUNTIF($I$7:$I$8,I7)</f>
        <v>1</v>
      </c>
      <c r="K7" s="69">
        <v>19</v>
      </c>
    </row>
    <row r="8" spans="1:11" s="70" customFormat="1" ht="30" customHeight="1">
      <c r="A8" s="63">
        <v>2</v>
      </c>
      <c r="B8" s="64" t="s">
        <v>135</v>
      </c>
      <c r="C8" s="26">
        <v>1982</v>
      </c>
      <c r="D8" s="26">
        <v>2</v>
      </c>
      <c r="E8" s="65">
        <v>0</v>
      </c>
      <c r="F8" s="28">
        <v>0</v>
      </c>
      <c r="G8" s="28">
        <v>0</v>
      </c>
      <c r="H8" s="66"/>
      <c r="I8" s="67"/>
      <c r="J8" s="68"/>
      <c r="K8" s="69"/>
    </row>
    <row r="9" spans="1:11" s="76" customFormat="1" ht="30" customHeight="1">
      <c r="A9" s="71"/>
      <c r="B9" s="62" t="s">
        <v>96</v>
      </c>
      <c r="C9" s="20"/>
      <c r="D9" s="20"/>
      <c r="E9" s="72"/>
      <c r="F9" s="72">
        <f>SUM(F4:F8)</f>
        <v>0</v>
      </c>
      <c r="G9" s="72">
        <f>SUM(G4:G8)</f>
        <v>0</v>
      </c>
      <c r="H9" s="21"/>
      <c r="I9" s="73"/>
      <c r="J9" s="74"/>
      <c r="K9" s="75"/>
    </row>
  </sheetData>
  <mergeCells count="4">
    <mergeCell ref="E1:I1"/>
    <mergeCell ref="A3:I3"/>
    <mergeCell ref="B4:I4"/>
    <mergeCell ref="E2:J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K12"/>
  <sheetViews>
    <sheetView tabSelected="1" workbookViewId="0">
      <pane xSplit="1" topLeftCell="B1" activePane="topRight" state="frozen"/>
      <selection activeCell="N9" sqref="N9"/>
      <selection pane="topRight" activeCell="N9" sqref="N9"/>
    </sheetView>
  </sheetViews>
  <sheetFormatPr defaultColWidth="8.85546875" defaultRowHeight="13.5"/>
  <cols>
    <col min="1" max="1" width="7" style="24" customWidth="1"/>
    <col min="2" max="2" width="22.85546875" style="33" customWidth="1"/>
    <col min="3" max="3" width="13" style="33" customWidth="1"/>
    <col min="4" max="4" width="10.5703125" style="33" customWidth="1"/>
    <col min="5" max="5" width="14.42578125" style="33" customWidth="1"/>
    <col min="6" max="6" width="12.7109375" style="33" customWidth="1"/>
    <col min="7" max="7" width="14.42578125" style="33" customWidth="1"/>
    <col min="8" max="8" width="12.7109375" style="33" hidden="1" customWidth="1"/>
    <col min="9" max="9" width="0" style="30" hidden="1" customWidth="1"/>
    <col min="10" max="10" width="15.28515625" style="31" hidden="1" customWidth="1"/>
    <col min="11" max="11" width="0" style="24" hidden="1" customWidth="1"/>
    <col min="12" max="16384" width="8.85546875" style="24"/>
  </cols>
  <sheetData>
    <row r="1" spans="1:11" s="16" customFormat="1" ht="15" customHeight="1">
      <c r="C1" s="60"/>
      <c r="D1" s="60"/>
      <c r="E1" s="152" t="s">
        <v>249</v>
      </c>
      <c r="F1" s="152"/>
      <c r="G1" s="152"/>
      <c r="H1" s="152"/>
      <c r="I1" s="152"/>
    </row>
    <row r="2" spans="1:11" s="16" customFormat="1" ht="64.5" customHeight="1">
      <c r="C2" s="151"/>
      <c r="D2" s="151"/>
      <c r="E2" s="152" t="s">
        <v>264</v>
      </c>
      <c r="F2" s="152"/>
      <c r="G2" s="152"/>
      <c r="H2" s="152"/>
      <c r="I2" s="152"/>
      <c r="J2" s="152"/>
    </row>
    <row r="3" spans="1:11" s="16" customFormat="1" ht="21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</row>
    <row r="4" spans="1:11" s="16" customFormat="1" ht="34.5" customHeight="1">
      <c r="B4" s="152" t="s">
        <v>250</v>
      </c>
      <c r="C4" s="152"/>
      <c r="D4" s="152"/>
      <c r="E4" s="152"/>
      <c r="F4" s="152"/>
      <c r="G4" s="152"/>
      <c r="H4" s="152"/>
      <c r="I4" s="152"/>
    </row>
    <row r="6" spans="1:11" ht="57">
      <c r="A6" s="20" t="s">
        <v>100</v>
      </c>
      <c r="B6" s="20" t="s">
        <v>1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1" t="s">
        <v>8</v>
      </c>
      <c r="I6" s="22" t="s">
        <v>9</v>
      </c>
      <c r="J6" s="23" t="s">
        <v>10</v>
      </c>
      <c r="K6" s="22" t="s">
        <v>11</v>
      </c>
    </row>
    <row r="7" spans="1:11" ht="30" customHeight="1">
      <c r="A7" s="25">
        <v>1</v>
      </c>
      <c r="B7" s="64" t="s">
        <v>36</v>
      </c>
      <c r="C7" s="26">
        <v>2015</v>
      </c>
      <c r="D7" s="26">
        <v>1</v>
      </c>
      <c r="E7" s="28">
        <v>43000</v>
      </c>
      <c r="F7" s="28">
        <f t="shared" ref="F7:F10" si="0">IF(E7&gt;0,D7*E7,D7*G7)</f>
        <v>43000</v>
      </c>
      <c r="G7" s="28">
        <v>0</v>
      </c>
      <c r="H7" s="29" t="s">
        <v>13</v>
      </c>
      <c r="I7" s="30" t="e">
        <f>+CONCATENATE(B7,#REF!,C7,E7,#REF!,H7)</f>
        <v>#REF!</v>
      </c>
      <c r="J7" s="31">
        <f>+COUNTIF($I$7:$I$10,I7)</f>
        <v>4</v>
      </c>
      <c r="K7" s="32">
        <v>20</v>
      </c>
    </row>
    <row r="8" spans="1:11" ht="30" customHeight="1">
      <c r="A8" s="25">
        <v>2</v>
      </c>
      <c r="B8" s="64" t="s">
        <v>37</v>
      </c>
      <c r="C8" s="26">
        <v>2011</v>
      </c>
      <c r="D8" s="26">
        <v>1</v>
      </c>
      <c r="E8" s="28">
        <v>25000</v>
      </c>
      <c r="F8" s="28">
        <f t="shared" si="0"/>
        <v>25000</v>
      </c>
      <c r="G8" s="28">
        <v>0</v>
      </c>
      <c r="H8" s="29" t="s">
        <v>13</v>
      </c>
      <c r="I8" s="30" t="e">
        <f>+CONCATENATE(B8,#REF!,C8,E8,#REF!,H8)</f>
        <v>#REF!</v>
      </c>
      <c r="J8" s="31">
        <f>+COUNTIF($I$7:$I$10,I8)</f>
        <v>4</v>
      </c>
      <c r="K8" s="32">
        <v>20</v>
      </c>
    </row>
    <row r="9" spans="1:11" ht="30" customHeight="1">
      <c r="A9" s="25">
        <v>3</v>
      </c>
      <c r="B9" s="64" t="s">
        <v>38</v>
      </c>
      <c r="C9" s="26">
        <v>2015</v>
      </c>
      <c r="D9" s="26">
        <v>3</v>
      </c>
      <c r="E9" s="28">
        <v>4000</v>
      </c>
      <c r="F9" s="28">
        <f t="shared" si="0"/>
        <v>12000</v>
      </c>
      <c r="G9" s="28">
        <v>0</v>
      </c>
      <c r="H9" s="29" t="s">
        <v>13</v>
      </c>
      <c r="I9" s="30" t="e">
        <f>+CONCATENATE(B9,#REF!,C9,E9,#REF!,H9)</f>
        <v>#REF!</v>
      </c>
      <c r="J9" s="31">
        <f>+COUNTIF($I$7:$I$10,I9)</f>
        <v>4</v>
      </c>
      <c r="K9" s="32">
        <v>20</v>
      </c>
    </row>
    <row r="10" spans="1:11" ht="30" customHeight="1">
      <c r="A10" s="25">
        <v>4</v>
      </c>
      <c r="B10" s="64" t="s">
        <v>38</v>
      </c>
      <c r="C10" s="26">
        <v>2012</v>
      </c>
      <c r="D10" s="26">
        <v>1</v>
      </c>
      <c r="E10" s="28">
        <v>5000</v>
      </c>
      <c r="F10" s="28">
        <f t="shared" si="0"/>
        <v>5000</v>
      </c>
      <c r="G10" s="28">
        <v>0</v>
      </c>
      <c r="H10" s="29" t="s">
        <v>13</v>
      </c>
      <c r="I10" s="30" t="e">
        <f>+CONCATENATE(B10,#REF!,C10,E10,#REF!,H10)</f>
        <v>#REF!</v>
      </c>
      <c r="J10" s="31">
        <f>+COUNTIF($I$7:$I$10,I10)</f>
        <v>4</v>
      </c>
      <c r="K10" s="32">
        <v>20</v>
      </c>
    </row>
    <row r="11" spans="1:11" s="76" customFormat="1" ht="30" customHeight="1">
      <c r="A11" s="123"/>
      <c r="B11" s="35" t="s">
        <v>96</v>
      </c>
      <c r="C11" s="124"/>
      <c r="D11" s="124">
        <f>SUM(D7:D10)</f>
        <v>6</v>
      </c>
      <c r="E11" s="125"/>
      <c r="F11" s="125">
        <f>SUM(F7:F10)</f>
        <v>85000</v>
      </c>
      <c r="G11" s="72">
        <f>SUM(G7:G10)</f>
        <v>0</v>
      </c>
      <c r="H11" s="21"/>
      <c r="I11" s="73"/>
      <c r="J11" s="74"/>
      <c r="K11" s="75"/>
    </row>
    <row r="12" spans="1:11" ht="30" customHeight="1"/>
  </sheetData>
  <mergeCells count="4">
    <mergeCell ref="E1:I1"/>
    <mergeCell ref="A3:I3"/>
    <mergeCell ref="B4:I4"/>
    <mergeCell ref="E2:J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համայնքապետարան</vt:lpstr>
      <vt:lpstr>2 </vt:lpstr>
      <vt:lpstr>4</vt:lpstr>
      <vt:lpstr>5 </vt:lpstr>
      <vt:lpstr>6</vt:lpstr>
      <vt:lpstr>7 </vt:lpstr>
      <vt:lpstr>9</vt:lpstr>
      <vt:lpstr>10</vt:lpstr>
      <vt:lpstr>12</vt:lpstr>
      <vt:lpstr>Մարզադպրոց </vt:lpstr>
      <vt:lpstr>Գրադարան</vt:lpstr>
      <vt:lpstr>Եր դպրոց</vt:lpstr>
      <vt:lpstr>Գեղ դպրոց</vt:lpstr>
      <vt:lpstr>Շախմատ</vt:lpstr>
      <vt:lpstr>Աջակցութ</vt:lpstr>
      <vt:lpstr>Կոմունալ</vt:lpstr>
      <vt:lpstr>Քաղաքային</vt:lpstr>
      <vt:lpstr>'10'!Print_Area</vt:lpstr>
      <vt:lpstr>'12'!Print_Area</vt:lpstr>
      <vt:lpstr>'2 '!Print_Area</vt:lpstr>
      <vt:lpstr>'4'!Print_Area</vt:lpstr>
      <vt:lpstr>'6'!Print_Area</vt:lpstr>
      <vt:lpstr>'7 '!Print_Area</vt:lpstr>
      <vt:lpstr>'9'!Print_Area</vt:lpstr>
      <vt:lpstr>Աջակցութ!Print_Area</vt:lpstr>
      <vt:lpstr>'Գեղ դպրոց'!Print_Area</vt:lpstr>
      <vt:lpstr>Գրադարան!Print_Area</vt:lpstr>
      <vt:lpstr>'Եր դպրոց'!Print_Area</vt:lpstr>
      <vt:lpstr>Կոմունալ!Print_Area</vt:lpstr>
      <vt:lpstr>համայնքապետարան!Print_Area</vt:lpstr>
      <vt:lpstr>'Մարզադպրոց '!Print_Area</vt:lpstr>
      <vt:lpstr>Շախմատ!Print_Area</vt:lpstr>
      <vt:lpstr>Քաղաքային!Print_Area</vt:lpstr>
      <vt:lpstr>համայնքապետարան!Print_Titles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2021-04-15T08:12:23Z</cp:lastPrinted>
  <dcterms:created xsi:type="dcterms:W3CDTF">2021-01-25T07:12:38Z</dcterms:created>
  <dcterms:modified xsi:type="dcterms:W3CDTF">2021-04-15T11:46:06Z</dcterms:modified>
</cp:coreProperties>
</file>