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CHOBANYAN\Desktop\Hastiqacucak 2022\"/>
    </mc:Choice>
  </mc:AlternateContent>
  <bookViews>
    <workbookView xWindow="480" yWindow="360" windowWidth="19815" windowHeight="7650"/>
  </bookViews>
  <sheets>
    <sheet name="2022" sheetId="2" r:id="rId1"/>
  </sheets>
  <definedNames>
    <definedName name="_xlnm.Print_Titles" localSheetId="0">'2022'!$12:$12</definedName>
    <definedName name="_xlnm.Print_Area" localSheetId="0">'2022'!$A$1:$G$109</definedName>
  </definedNames>
  <calcPr calcId="152511"/>
</workbook>
</file>

<file path=xl/calcChain.xml><?xml version="1.0" encoding="utf-8"?>
<calcChain xmlns="http://schemas.openxmlformats.org/spreadsheetml/2006/main">
  <c r="F45" i="2" l="1"/>
  <c r="C45" i="2"/>
  <c r="F97" i="2"/>
  <c r="F98" i="2"/>
  <c r="F99" i="2"/>
  <c r="F100" i="2"/>
  <c r="F101" i="2"/>
  <c r="F102" i="2"/>
  <c r="F103" i="2"/>
  <c r="F104" i="2"/>
  <c r="F105" i="2"/>
  <c r="F106" i="2"/>
  <c r="F107" i="2"/>
  <c r="C108" i="2"/>
  <c r="F88" i="2"/>
  <c r="F89" i="2"/>
  <c r="F90" i="2"/>
  <c r="F91" i="2"/>
  <c r="F92" i="2"/>
  <c r="F93" i="2"/>
  <c r="E94" i="2"/>
  <c r="C94" i="2"/>
  <c r="E85" i="2" l="1"/>
  <c r="C85" i="2"/>
  <c r="E81" i="2"/>
  <c r="C81" i="2"/>
  <c r="E75" i="2"/>
  <c r="C75" i="2"/>
  <c r="E69" i="2"/>
  <c r="C69" i="2"/>
  <c r="E64" i="2"/>
  <c r="C64" i="2"/>
  <c r="E57" i="2"/>
  <c r="C57" i="2"/>
  <c r="E51" i="2"/>
  <c r="C51" i="2"/>
  <c r="E45" i="2"/>
  <c r="E38" i="2"/>
  <c r="C38" i="2"/>
  <c r="C24" i="2"/>
  <c r="F23" i="2"/>
  <c r="F96" i="2"/>
  <c r="F108" i="2" s="1"/>
  <c r="F84" i="2"/>
  <c r="F83" i="2"/>
  <c r="F87" i="2"/>
  <c r="F94" i="2" s="1"/>
  <c r="F80" i="2"/>
  <c r="F79" i="2"/>
  <c r="F78" i="2"/>
  <c r="F77" i="2"/>
  <c r="F74" i="2"/>
  <c r="F73" i="2"/>
  <c r="F72" i="2"/>
  <c r="F71" i="2"/>
  <c r="F68" i="2"/>
  <c r="F67" i="2"/>
  <c r="F66" i="2"/>
  <c r="F63" i="2"/>
  <c r="F62" i="2"/>
  <c r="F61" i="2"/>
  <c r="F60" i="2"/>
  <c r="F59" i="2"/>
  <c r="F56" i="2"/>
  <c r="F55" i="2"/>
  <c r="F54" i="2"/>
  <c r="F53" i="2"/>
  <c r="F50" i="2"/>
  <c r="F49" i="2"/>
  <c r="F48" i="2"/>
  <c r="F47" i="2"/>
  <c r="F44" i="2"/>
  <c r="F43" i="2"/>
  <c r="F42" i="2"/>
  <c r="F41" i="2"/>
  <c r="F40" i="2"/>
  <c r="F37" i="2"/>
  <c r="F36" i="2"/>
  <c r="F35" i="2"/>
  <c r="F34" i="2"/>
  <c r="F33" i="2"/>
  <c r="F31" i="2"/>
  <c r="E29" i="2"/>
  <c r="C29" i="2"/>
  <c r="F28" i="2"/>
  <c r="F27" i="2"/>
  <c r="F26" i="2"/>
  <c r="E24" i="2"/>
  <c r="F22" i="2"/>
  <c r="F21" i="2"/>
  <c r="F20" i="2"/>
  <c r="F19" i="2"/>
  <c r="E17" i="2"/>
  <c r="C17" i="2"/>
  <c r="F16" i="2"/>
  <c r="F15" i="2"/>
  <c r="F14" i="2"/>
  <c r="F69" i="2" l="1"/>
  <c r="F85" i="2"/>
  <c r="F81" i="2"/>
  <c r="F64" i="2"/>
  <c r="F57" i="2"/>
  <c r="F51" i="2"/>
  <c r="F38" i="2"/>
  <c r="F24" i="2"/>
  <c r="F75" i="2"/>
  <c r="F17" i="2"/>
  <c r="F29" i="2"/>
  <c r="E109" i="2"/>
  <c r="C109" i="2"/>
  <c r="F109" i="2" l="1"/>
</calcChain>
</file>

<file path=xl/sharedStrings.xml><?xml version="1.0" encoding="utf-8"?>
<sst xmlns="http://schemas.openxmlformats.org/spreadsheetml/2006/main" count="110" uniqueCount="69">
  <si>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</si>
  <si>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</si>
  <si>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</si>
  <si>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</si>
  <si>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</si>
  <si>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</si>
  <si>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</si>
  <si>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Աշխատա-վարձի չափը</t>
  </si>
  <si>
    <t>ՔԱՂԱՔԱԿԱՆ ՊԱՇՏՈՆՆԵՐ</t>
  </si>
  <si>
    <t>Համայնքի ղեկավար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</si>
  <si>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</si>
  <si>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</si>
  <si>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</si>
  <si>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</si>
  <si>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</si>
  <si>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</si>
  <si>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Բաժնի պետ</t>
  </si>
  <si>
    <t>1-ին  կարգի մասնագետ</t>
  </si>
  <si>
    <t>Բաժնի պետի տեղակալ</t>
  </si>
  <si>
    <t>Գլխավոր մասնագետ</t>
  </si>
  <si>
    <t xml:space="preserve">Գլխավոր մասնագետ </t>
  </si>
  <si>
    <t>Առաջատար մասնագետ</t>
  </si>
  <si>
    <t>1-ին կարգի մասնագետ</t>
  </si>
  <si>
    <t>Բաժնի  պետ</t>
  </si>
  <si>
    <t>Առաջատար  մասնագետ</t>
  </si>
  <si>
    <t>ԻՐԱՎԱԲԱՆԱԿԱՆ ԲԱԺԻՆ</t>
  </si>
  <si>
    <t>ՔԱՂԱՔԱՑԻԱԿԱՆ ԱՇԽԱՏԱՆՔ ԿԱՏԱՐՈՂՆԵՐ</t>
  </si>
  <si>
    <t>Համայնքային  կառավարման տեղեկատվական համակարգի կառավարիչ</t>
  </si>
  <si>
    <t>ՏԵԽՆԻԿԱԿԱՆ ՍՊԱՍԱՐԿՄԱՆ ԱՆՁՆԱԿԱԶՄ</t>
  </si>
  <si>
    <t>Վարորդ</t>
  </si>
  <si>
    <t>Էլեկտրիկ</t>
  </si>
  <si>
    <t>Հավաքարար</t>
  </si>
  <si>
    <t xml:space="preserve">Համայնքի ղեկավարի առաջին  տեղակալ </t>
  </si>
  <si>
    <t>Ավագանու խմբակցության փորձագետ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</si>
  <si>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</si>
  <si>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</si>
  <si>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</si>
  <si>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ՖԻՆԱՆՍԱՏՆՏԵՍԱԳԻՏԱԿԱՆ ԵՎ ԵԿԱՄՈՒՏՆԵՐԻ ՀԱՇՎԱՌՄԱՆ  ԲԱԺԻՆ</t>
  </si>
  <si>
    <t>Ցանցային օպերատոր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</si>
  <si>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</si>
  <si>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</si>
  <si>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Գործավար</t>
  </si>
  <si>
    <t>Ավագանու խմբակցության գործավար</t>
  </si>
  <si>
    <t>Հարկահավաք</t>
  </si>
  <si>
    <t>ՔԱՂԱՔԱՑԻԱԿԱՆ ԿԱՑՈՒԹՅԱՆ ԱԿՏԵՐԻ ԳՐԱՆՑՄԱՆ ՀԵՏ ԿԱՊՎԱԾ ԳՈՐԾԱՌՈՒՅԹՆԵՐ ԿԱՏԱՐՈՂ ՄԱՍՆԱԳԵՏՆԵՐ</t>
  </si>
  <si>
    <t xml:space="preserve">Համայնքի ղեկավարի  տեղակալ </t>
  </si>
  <si>
    <t>Վերին Պտղնի, Գետարգել, Կաթնաղբյուր   բնակավայրերի վարչական ղեկավարներ</t>
  </si>
  <si>
    <t>ԸՆԴԱՄԵՆԸ</t>
  </si>
  <si>
    <t>ՔԱՂԱՔԱՇԻՆՈՒԹՅԱՆ, ՀՈՂԱՇԻՆԱՐԱՐՈՒԹՅԱՆ, ԳՅՈՒՂԱՏՆՏԵՍՈՒԹՅԱՆ  ԵՎ ԱՆՇԱՐԺ ԳՈՒՅՔԻ ԿԱՌԱՎԱՐՄԱՆ ԲԱԺԻՆ</t>
  </si>
  <si>
    <t>ԱՌԵՎՏՐԻ, ՍՊԱՍԱՐԿՄԱՆ, ՏՐԱՍՆՊՈՐՏԻ  ԵՎ ԳՈՎԱԶԴԻ  ԲԱԺԻՆ</t>
  </si>
  <si>
    <t>ՍՈՑԻԱԼԱԿԱՆ ԾՐԱԳՐԵՐԻ, ԱՌՈՂՋԱՊԱՀՈՒԹՅԱՆ  ԵՎ ՏԵՂԵԿԱՏՎՈՒԹՅԱՆ ԲԱԺԻՆ</t>
  </si>
  <si>
    <t>Տեխնիկական սպասարկող</t>
  </si>
  <si>
    <t>Տնտեսական աշխատող</t>
  </si>
  <si>
    <t>Համայնքի ղեկավարի առաջին  տեղակալի օգնական</t>
  </si>
  <si>
    <t>Սպորտային միջոցառումների կազմակերպման և անցկացման պատասխանատու</t>
  </si>
  <si>
    <t xml:space="preserve">Տնտեսվար - պահեստապետ </t>
  </si>
  <si>
    <t>Բնակավայրի վարչական շենքի հավաքարար</t>
  </si>
  <si>
    <t>Բնակավայրի վարչական շենքի պահակ</t>
  </si>
  <si>
    <t>Համակարգչային տեխնիկան սպասարկող</t>
  </si>
  <si>
    <t>Աշխատողների քանակը - 163</t>
  </si>
  <si>
    <t xml:space="preserve">ԱԲՈՎՅԱՆԻ  ՀԱՄԱՅՆՔԱՊԵՏԱՐԱՆԻ  ԱՇԽԱՏԱԿԱԶՄԻ  ԱՇԽԱՏՈՂՆԵՐԻ ՔԱՆԱԿԸ,  ՀԱՍՏԻՔԱՑՈՒՑԱԿԸ  ԵՎ  ՊԱՇՏՈՆԱՅԻՆ  ԴՐՈՒՅՔԱՉԱՓԵՐԸ </t>
  </si>
  <si>
    <t>ՔԱՐՏՈՒՂԱՐՈՒԹՅԱՆ ԵՎ ՔԱՂԱՔԱՑԻՆԵՐԻ ՍՊԱՍԱՐԿՄԱՆ  ԲԱԺԻՆ</t>
  </si>
  <si>
    <t xml:space="preserve"> ԶԱՐԳԱՑՄԱՆ ԾՐԱԳՐԵՐԻ ԵՎ ԳՆՈՒՄՆԵՐԻ ԲԱԺԻՆ</t>
  </si>
  <si>
    <t>Անասնաբույժ</t>
  </si>
  <si>
    <t>ԿՐԹՈՒԹՅԱՆ, ՄՇԱԿՈՒՅԹԻ,  ՍՊՈՐՏԻ  ԵՎ ԵՐԻՏԱՍԱՐԴՈՒԹՅԱՆ ՀԱՐՑԵՐԻ  ԲԱԺԻՆ</t>
  </si>
  <si>
    <t>Ֆինանսական փորձագետ</t>
  </si>
  <si>
    <t>«Հավելված  2 
Աբովյան համայնքի ավագանու 2022 թվականի  փետրվարի 08-ի  N 05- Ա որոշման</t>
  </si>
  <si>
    <t>Հավելված  
Աբովյան համայնքի ավագանու 2022 թվականի  մարտի 10-ի  N 19- Ա որոշման</t>
  </si>
  <si>
    <t>»։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</si>
</sst>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u/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6"/>
  <sheetViews>
    <sheetView tabSelected="1" topLeftCell="A100" workbookViewId="0">
      <selection activeCell="I109" sqref="I109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5" customWidth="1"/>
    <col min="5" max="5" width="9.140625" style="4" hidden="1" customWidth="1"/>
    <col min="6" max="6" width="16.42578125" style="3" customWidth="1"/>
    <col min="7" max="7" width="3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D1" s="54" t="s">
        <v>67</v>
      </c>
      <c r="E1" s="54"/>
      <c r="F1" s="54"/>
    </row>
    <row r="2" spans="1:52" ht="27" customHeight="1" x14ac:dyDescent="0.25">
      <c r="D2" s="54"/>
      <c r="E2" s="54"/>
      <c r="F2" s="54"/>
    </row>
    <row r="3" spans="1:52" ht="34.5" customHeight="1" x14ac:dyDescent="0.25">
      <c r="D3" s="54" t="s">
        <v>66</v>
      </c>
      <c r="E3" s="54"/>
      <c r="F3" s="54"/>
    </row>
    <row r="4" spans="1:52" ht="27" customHeight="1" x14ac:dyDescent="0.25">
      <c r="D4" s="54"/>
      <c r="E4" s="54"/>
      <c r="F4" s="54"/>
    </row>
    <row r="5" spans="1:52" s="7" customFormat="1" ht="55.5" customHeight="1" x14ac:dyDescent="0.2">
      <c r="A5" s="55" t="s">
        <v>60</v>
      </c>
      <c r="B5" s="55"/>
      <c r="C5" s="55"/>
      <c r="D5" s="55"/>
      <c r="E5" s="55"/>
      <c r="F5" s="5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7" customFormat="1" ht="12" customHeight="1" x14ac:dyDescent="0.2">
      <c r="A6" s="8"/>
      <c r="B6" s="8"/>
      <c r="C6" s="8"/>
      <c r="D6" s="8"/>
      <c r="E6" s="8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9" customFormat="1" ht="21.75" customHeight="1" x14ac:dyDescent="0.2">
      <c r="A7" s="9" t="s">
        <v>0</v>
      </c>
      <c r="B7" s="56" t="s">
        <v>59</v>
      </c>
      <c r="C7" s="5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9" customFormat="1" ht="21.75" customHeight="1" x14ac:dyDescent="0.2">
      <c r="A8" s="9" t="s">
        <v>1</v>
      </c>
      <c r="B8" s="56" t="s">
        <v>2</v>
      </c>
      <c r="C8" s="56"/>
      <c r="D8" s="56"/>
      <c r="E8" s="56"/>
      <c r="F8" s="5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5" customHeight="1" x14ac:dyDescent="0.25">
      <c r="A9" s="11"/>
      <c r="B9" s="12"/>
      <c r="C9" s="11"/>
      <c r="D9" s="13"/>
      <c r="E9" s="1"/>
    </row>
    <row r="10" spans="1:52" s="16" customFormat="1" ht="28.5" customHeight="1" x14ac:dyDescent="0.2">
      <c r="A10" s="57" t="s">
        <v>3</v>
      </c>
      <c r="B10" s="57" t="s">
        <v>4</v>
      </c>
      <c r="C10" s="58" t="s">
        <v>5</v>
      </c>
      <c r="D10" s="58" t="s">
        <v>6</v>
      </c>
      <c r="E10" s="14"/>
      <c r="F10" s="58" t="s">
        <v>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s="16" customFormat="1" ht="53.25" customHeight="1" x14ac:dyDescent="0.2">
      <c r="A11" s="57"/>
      <c r="B11" s="57"/>
      <c r="C11" s="58"/>
      <c r="D11" s="58"/>
      <c r="E11" s="14"/>
      <c r="F11" s="5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s="7" customFormat="1" ht="21" customHeight="1" x14ac:dyDescent="0.2">
      <c r="A12" s="17">
        <v>1</v>
      </c>
      <c r="B12" s="17">
        <v>2</v>
      </c>
      <c r="C12" s="17">
        <v>4</v>
      </c>
      <c r="D12" s="18">
        <v>5</v>
      </c>
      <c r="E12" s="17"/>
      <c r="F12" s="17">
        <v>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s="7" customFormat="1" ht="30" customHeight="1" x14ac:dyDescent="0.2">
      <c r="A13" s="60" t="s">
        <v>8</v>
      </c>
      <c r="B13" s="60"/>
      <c r="C13" s="60"/>
      <c r="D13" s="60"/>
      <c r="E13" s="60"/>
      <c r="F13" s="6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7" customFormat="1" ht="30" customHeight="1" x14ac:dyDescent="0.2">
      <c r="A14" s="17">
        <v>1</v>
      </c>
      <c r="B14" s="19" t="s">
        <v>9</v>
      </c>
      <c r="C14" s="20">
        <v>1</v>
      </c>
      <c r="D14" s="21">
        <v>565000</v>
      </c>
      <c r="E14" s="17"/>
      <c r="F14" s="22">
        <f>+D14*C14</f>
        <v>565000</v>
      </c>
      <c r="G14" s="6"/>
      <c r="H14" s="2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7" customFormat="1" ht="30" customHeight="1" x14ac:dyDescent="0.2">
      <c r="A15" s="17">
        <v>2</v>
      </c>
      <c r="B15" s="19" t="s">
        <v>32</v>
      </c>
      <c r="C15" s="20">
        <v>1</v>
      </c>
      <c r="D15" s="22">
        <v>458000</v>
      </c>
      <c r="E15" s="17"/>
      <c r="F15" s="22">
        <f t="shared" ref="F15:F16" si="0">+D15*C15</f>
        <v>458000</v>
      </c>
      <c r="G15" s="6"/>
      <c r="H15" s="2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7" customFormat="1" ht="30" customHeight="1" x14ac:dyDescent="0.2">
      <c r="A16" s="17">
        <v>3</v>
      </c>
      <c r="B16" s="19" t="s">
        <v>45</v>
      </c>
      <c r="C16" s="20">
        <v>2</v>
      </c>
      <c r="D16" s="22">
        <v>440000</v>
      </c>
      <c r="E16" s="17"/>
      <c r="F16" s="22">
        <f t="shared" si="0"/>
        <v>880000</v>
      </c>
      <c r="G16" s="24"/>
      <c r="H16" s="2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31" customFormat="1" ht="30" customHeight="1" x14ac:dyDescent="0.2">
      <c r="A17" s="25"/>
      <c r="B17" s="25" t="s">
        <v>47</v>
      </c>
      <c r="C17" s="26">
        <f>SUM(C14:C16)</f>
        <v>4</v>
      </c>
      <c r="D17" s="26"/>
      <c r="E17" s="26">
        <f t="shared" ref="E17:F17" si="1">SUM(E14:E16)</f>
        <v>0</v>
      </c>
      <c r="F17" s="27">
        <f t="shared" si="1"/>
        <v>1903000</v>
      </c>
      <c r="G17" s="28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s="31" customFormat="1" ht="30" customHeight="1" x14ac:dyDescent="0.2">
      <c r="A18" s="60" t="s">
        <v>10</v>
      </c>
      <c r="B18" s="60"/>
      <c r="C18" s="60"/>
      <c r="D18" s="60"/>
      <c r="E18" s="60"/>
      <c r="F18" s="60"/>
      <c r="G18" s="6"/>
      <c r="H18" s="23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s="7" customFormat="1" ht="30" customHeight="1" x14ac:dyDescent="0.2">
      <c r="A19" s="17">
        <v>4</v>
      </c>
      <c r="B19" s="19" t="s">
        <v>11</v>
      </c>
      <c r="C19" s="20">
        <v>3</v>
      </c>
      <c r="D19" s="22">
        <v>420000</v>
      </c>
      <c r="E19" s="17"/>
      <c r="F19" s="22">
        <f>+D19*C19</f>
        <v>1260000</v>
      </c>
      <c r="G19" s="6"/>
      <c r="H19" s="2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7" customFormat="1" ht="30" customHeight="1" x14ac:dyDescent="0.2">
      <c r="A20" s="17">
        <v>5</v>
      </c>
      <c r="B20" s="19" t="s">
        <v>12</v>
      </c>
      <c r="C20" s="20">
        <v>3</v>
      </c>
      <c r="D20" s="22">
        <v>400000</v>
      </c>
      <c r="E20" s="17"/>
      <c r="F20" s="22">
        <f t="shared" ref="F20:F23" si="2">+D20*C20</f>
        <v>1200000</v>
      </c>
      <c r="G20" s="6"/>
      <c r="H20" s="2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7" customFormat="1" ht="30" customHeight="1" x14ac:dyDescent="0.2">
      <c r="A21" s="17">
        <v>6</v>
      </c>
      <c r="B21" s="19" t="s">
        <v>13</v>
      </c>
      <c r="C21" s="20">
        <v>1</v>
      </c>
      <c r="D21" s="22">
        <v>410000</v>
      </c>
      <c r="E21" s="32"/>
      <c r="F21" s="22">
        <f t="shared" si="2"/>
        <v>410000</v>
      </c>
      <c r="G21" s="6"/>
      <c r="H21" s="2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7" customFormat="1" ht="30" customHeight="1" x14ac:dyDescent="0.2">
      <c r="A22" s="17">
        <v>7</v>
      </c>
      <c r="B22" s="19" t="s">
        <v>33</v>
      </c>
      <c r="C22" s="20">
        <v>2</v>
      </c>
      <c r="D22" s="22">
        <v>100000</v>
      </c>
      <c r="E22" s="32"/>
      <c r="F22" s="22">
        <f t="shared" si="2"/>
        <v>200000</v>
      </c>
      <c r="G22" s="24"/>
      <c r="H22" s="2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s="7" customFormat="1" ht="30" customHeight="1" x14ac:dyDescent="0.2">
      <c r="A23" s="17">
        <v>8</v>
      </c>
      <c r="B23" s="19" t="s">
        <v>53</v>
      </c>
      <c r="C23" s="20">
        <v>1</v>
      </c>
      <c r="D23" s="22">
        <v>268000</v>
      </c>
      <c r="E23" s="32"/>
      <c r="F23" s="22">
        <f t="shared" si="2"/>
        <v>268000</v>
      </c>
      <c r="G23" s="24"/>
      <c r="H23" s="2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s="31" customFormat="1" ht="30" customHeight="1" x14ac:dyDescent="0.2">
      <c r="A24" s="25"/>
      <c r="B24" s="25" t="s">
        <v>47</v>
      </c>
      <c r="C24" s="26">
        <f>+C19+C20+C21+C22+C23</f>
        <v>10</v>
      </c>
      <c r="D24" s="26"/>
      <c r="E24" s="26">
        <f t="shared" ref="E24" si="3">SUM(E20:E22)</f>
        <v>0</v>
      </c>
      <c r="F24" s="27">
        <f>+F19+F20+F21+F22+F23</f>
        <v>3338000</v>
      </c>
      <c r="G24" s="28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s="31" customFormat="1" ht="30" customHeight="1" x14ac:dyDescent="0.2">
      <c r="A25" s="60" t="s">
        <v>34</v>
      </c>
      <c r="B25" s="60"/>
      <c r="C25" s="60"/>
      <c r="D25" s="60"/>
      <c r="E25" s="60"/>
      <c r="F25" s="60"/>
      <c r="G25" s="6"/>
      <c r="H25" s="2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s="7" customFormat="1" ht="39.75" customHeight="1" x14ac:dyDescent="0.2">
      <c r="A26" s="17">
        <v>9</v>
      </c>
      <c r="B26" s="19" t="s">
        <v>35</v>
      </c>
      <c r="C26" s="20">
        <v>4</v>
      </c>
      <c r="D26" s="22">
        <v>360000</v>
      </c>
      <c r="E26" s="17"/>
      <c r="F26" s="22">
        <f>+C26*D26</f>
        <v>1440000</v>
      </c>
      <c r="G26" s="6"/>
      <c r="H26" s="2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s="7" customFormat="1" ht="28.5" customHeight="1" x14ac:dyDescent="0.2">
      <c r="A27" s="17">
        <v>10</v>
      </c>
      <c r="B27" s="19" t="s">
        <v>36</v>
      </c>
      <c r="C27" s="20">
        <v>3</v>
      </c>
      <c r="D27" s="22">
        <v>330000</v>
      </c>
      <c r="E27" s="17"/>
      <c r="F27" s="22">
        <f t="shared" ref="F27:F28" si="4">+C27*D27</f>
        <v>990000</v>
      </c>
      <c r="G27" s="6"/>
      <c r="H27" s="2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s="7" customFormat="1" ht="33.75" customHeight="1" x14ac:dyDescent="0.2">
      <c r="A28" s="17">
        <v>11</v>
      </c>
      <c r="B28" s="19" t="s">
        <v>46</v>
      </c>
      <c r="C28" s="20">
        <v>3</v>
      </c>
      <c r="D28" s="22">
        <v>300000</v>
      </c>
      <c r="E28" s="32"/>
      <c r="F28" s="22">
        <f t="shared" si="4"/>
        <v>900000</v>
      </c>
      <c r="G28" s="24"/>
      <c r="H28" s="2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s="31" customFormat="1" ht="30" customHeight="1" x14ac:dyDescent="0.2">
      <c r="A29" s="25"/>
      <c r="B29" s="25" t="s">
        <v>47</v>
      </c>
      <c r="C29" s="26">
        <f>+C26+C27+C28</f>
        <v>10</v>
      </c>
      <c r="D29" s="26"/>
      <c r="E29" s="26">
        <f t="shared" ref="E29" si="5">SUM(E26:E28)</f>
        <v>0</v>
      </c>
      <c r="F29" s="27">
        <f>+F26+F27+F28</f>
        <v>3330000</v>
      </c>
      <c r="G29" s="28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s="31" customFormat="1" ht="30" customHeight="1" x14ac:dyDescent="0.2">
      <c r="A30" s="60" t="s">
        <v>14</v>
      </c>
      <c r="B30" s="60"/>
      <c r="C30" s="60"/>
      <c r="D30" s="60"/>
      <c r="E30" s="60"/>
      <c r="F30" s="60"/>
      <c r="G30" s="6"/>
      <c r="H30" s="2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s="7" customFormat="1" ht="30" customHeight="1" x14ac:dyDescent="0.2">
      <c r="A31" s="33">
        <v>12</v>
      </c>
      <c r="B31" s="34" t="s">
        <v>15</v>
      </c>
      <c r="C31" s="33">
        <v>1</v>
      </c>
      <c r="D31" s="22">
        <v>458000</v>
      </c>
      <c r="E31" s="17"/>
      <c r="F31" s="22">
        <f>+C31*D31</f>
        <v>458000</v>
      </c>
      <c r="G31" s="23"/>
      <c r="H31" s="2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s="7" customFormat="1" ht="30" customHeight="1" x14ac:dyDescent="0.2">
      <c r="A32" s="59" t="s">
        <v>37</v>
      </c>
      <c r="B32" s="59"/>
      <c r="C32" s="59"/>
      <c r="D32" s="59"/>
      <c r="E32" s="59"/>
      <c r="F32" s="59"/>
      <c r="G32" s="6"/>
      <c r="H32" s="2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s="7" customFormat="1" ht="30" customHeight="1" x14ac:dyDescent="0.2">
      <c r="A33" s="33">
        <v>13</v>
      </c>
      <c r="B33" s="34" t="s">
        <v>16</v>
      </c>
      <c r="C33" s="33">
        <v>1</v>
      </c>
      <c r="D33" s="22">
        <v>410000</v>
      </c>
      <c r="E33" s="22"/>
      <c r="F33" s="22">
        <f>+C33*D33</f>
        <v>410000</v>
      </c>
      <c r="G33" s="6"/>
      <c r="H33" s="2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7" customFormat="1" ht="30" customHeight="1" x14ac:dyDescent="0.2">
      <c r="A34" s="33">
        <v>14</v>
      </c>
      <c r="B34" s="34" t="s">
        <v>18</v>
      </c>
      <c r="C34" s="33">
        <v>1</v>
      </c>
      <c r="D34" s="22">
        <v>369000</v>
      </c>
      <c r="E34" s="22"/>
      <c r="F34" s="22">
        <f t="shared" ref="F34:F37" si="6">+C34*D34</f>
        <v>369000</v>
      </c>
      <c r="G34" s="6"/>
      <c r="H34" s="2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36" customFormat="1" ht="30" customHeight="1" x14ac:dyDescent="0.2">
      <c r="A35" s="33">
        <v>15</v>
      </c>
      <c r="B35" s="34" t="s">
        <v>19</v>
      </c>
      <c r="C35" s="33">
        <v>2</v>
      </c>
      <c r="D35" s="22">
        <v>332000</v>
      </c>
      <c r="E35" s="22"/>
      <c r="F35" s="22">
        <f t="shared" si="6"/>
        <v>664000</v>
      </c>
      <c r="G35" s="6"/>
      <c r="H35" s="23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s="7" customFormat="1" ht="30" customHeight="1" x14ac:dyDescent="0.2">
      <c r="A36" s="33">
        <v>16</v>
      </c>
      <c r="B36" s="34" t="s">
        <v>21</v>
      </c>
      <c r="C36" s="33">
        <v>4</v>
      </c>
      <c r="D36" s="22">
        <v>298000</v>
      </c>
      <c r="E36" s="22"/>
      <c r="F36" s="22">
        <f t="shared" si="6"/>
        <v>1192000</v>
      </c>
      <c r="G36" s="6"/>
      <c r="H36" s="2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36" customFormat="1" ht="30" customHeight="1" x14ac:dyDescent="0.2">
      <c r="A37" s="33">
        <v>17</v>
      </c>
      <c r="B37" s="34" t="s">
        <v>22</v>
      </c>
      <c r="C37" s="33">
        <v>12</v>
      </c>
      <c r="D37" s="22">
        <v>268000</v>
      </c>
      <c r="E37" s="22"/>
      <c r="F37" s="22">
        <f t="shared" si="6"/>
        <v>3216000</v>
      </c>
      <c r="G37" s="6"/>
      <c r="H37" s="23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s="31" customFormat="1" ht="30" customHeight="1" x14ac:dyDescent="0.2">
      <c r="A38" s="25"/>
      <c r="B38" s="25" t="s">
        <v>47</v>
      </c>
      <c r="C38" s="26">
        <f>+C33+C34+C35+C36+C37</f>
        <v>20</v>
      </c>
      <c r="D38" s="26"/>
      <c r="E38" s="26">
        <f t="shared" ref="E38:F38" si="7">+E33+E34+E35+E36+E37</f>
        <v>0</v>
      </c>
      <c r="F38" s="27">
        <f t="shared" si="7"/>
        <v>5851000</v>
      </c>
      <c r="G38" s="28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s="7" customFormat="1" ht="41.25" customHeight="1" x14ac:dyDescent="0.2">
      <c r="A39" s="59" t="s">
        <v>48</v>
      </c>
      <c r="B39" s="59"/>
      <c r="C39" s="59"/>
      <c r="D39" s="59"/>
      <c r="E39" s="59"/>
      <c r="F39" s="59"/>
      <c r="G39" s="6"/>
      <c r="H39" s="2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s="7" customFormat="1" ht="30" customHeight="1" x14ac:dyDescent="0.2">
      <c r="A40" s="33">
        <v>18</v>
      </c>
      <c r="B40" s="34" t="s">
        <v>16</v>
      </c>
      <c r="C40" s="33">
        <v>1</v>
      </c>
      <c r="D40" s="22">
        <v>410000</v>
      </c>
      <c r="E40" s="17"/>
      <c r="F40" s="22">
        <f>+C40*D40</f>
        <v>410000</v>
      </c>
      <c r="G40" s="6"/>
      <c r="H40" s="2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s="7" customFormat="1" ht="30" customHeight="1" x14ac:dyDescent="0.2">
      <c r="A41" s="33">
        <v>19</v>
      </c>
      <c r="B41" s="34" t="s">
        <v>18</v>
      </c>
      <c r="C41" s="33">
        <v>1</v>
      </c>
      <c r="D41" s="22">
        <v>369000</v>
      </c>
      <c r="E41" s="17"/>
      <c r="F41" s="22">
        <f t="shared" ref="F41:F44" si="8">+C41*D41</f>
        <v>369000</v>
      </c>
      <c r="G41" s="6"/>
      <c r="H41" s="2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s="36" customFormat="1" ht="30" customHeight="1" x14ac:dyDescent="0.2">
      <c r="A42" s="33">
        <v>20</v>
      </c>
      <c r="B42" s="34" t="s">
        <v>19</v>
      </c>
      <c r="C42" s="33">
        <v>7</v>
      </c>
      <c r="D42" s="22">
        <v>332000</v>
      </c>
      <c r="E42" s="37"/>
      <c r="F42" s="22">
        <f t="shared" si="8"/>
        <v>2324000</v>
      </c>
      <c r="G42" s="6"/>
      <c r="H42" s="23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s="36" customFormat="1" ht="30" customHeight="1" x14ac:dyDescent="0.2">
      <c r="A43" s="33">
        <v>21</v>
      </c>
      <c r="B43" s="34" t="s">
        <v>21</v>
      </c>
      <c r="C43" s="33">
        <v>6</v>
      </c>
      <c r="D43" s="22">
        <v>298000</v>
      </c>
      <c r="E43" s="37"/>
      <c r="F43" s="22">
        <f t="shared" si="8"/>
        <v>1788000</v>
      </c>
      <c r="G43" s="6"/>
      <c r="H43" s="23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36" customFormat="1" ht="30" customHeight="1" x14ac:dyDescent="0.2">
      <c r="A44" s="33">
        <v>22</v>
      </c>
      <c r="B44" s="34" t="s">
        <v>17</v>
      </c>
      <c r="C44" s="33">
        <v>4</v>
      </c>
      <c r="D44" s="22">
        <v>268000</v>
      </c>
      <c r="E44" s="37"/>
      <c r="F44" s="22">
        <f t="shared" si="8"/>
        <v>1072000</v>
      </c>
      <c r="G44" s="6"/>
      <c r="H44" s="23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s="31" customFormat="1" ht="30" customHeight="1" x14ac:dyDescent="0.2">
      <c r="A45" s="25"/>
      <c r="B45" s="25" t="s">
        <v>47</v>
      </c>
      <c r="C45" s="26">
        <f>+C40+C41+C42+C43+C44</f>
        <v>19</v>
      </c>
      <c r="D45" s="26"/>
      <c r="E45" s="26" t="e">
        <f>+E40+E41+#REF!+#REF!+E42+E43+E44</f>
        <v>#REF!</v>
      </c>
      <c r="F45" s="27">
        <f>+F40+F41+F42+F43+F44</f>
        <v>5963000</v>
      </c>
      <c r="G45" s="28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7" customFormat="1" ht="30" customHeight="1" x14ac:dyDescent="0.2">
      <c r="A46" s="59" t="s">
        <v>61</v>
      </c>
      <c r="B46" s="59"/>
      <c r="C46" s="59"/>
      <c r="D46" s="59"/>
      <c r="E46" s="59"/>
      <c r="F46" s="59"/>
      <c r="G46" s="6"/>
      <c r="H46" s="2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s="7" customFormat="1" ht="30" customHeight="1" x14ac:dyDescent="0.2">
      <c r="A47" s="33">
        <v>23</v>
      </c>
      <c r="B47" s="34" t="s">
        <v>16</v>
      </c>
      <c r="C47" s="33">
        <v>1</v>
      </c>
      <c r="D47" s="22">
        <v>410000</v>
      </c>
      <c r="E47" s="17"/>
      <c r="F47" s="22">
        <f>+C47*D47</f>
        <v>410000</v>
      </c>
      <c r="G47" s="6"/>
      <c r="H47" s="2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s="7" customFormat="1" ht="30" customHeight="1" x14ac:dyDescent="0.2">
      <c r="A48" s="33">
        <v>24</v>
      </c>
      <c r="B48" s="34" t="s">
        <v>19</v>
      </c>
      <c r="C48" s="33">
        <v>1</v>
      </c>
      <c r="D48" s="22">
        <v>332000</v>
      </c>
      <c r="E48" s="17"/>
      <c r="F48" s="22">
        <f t="shared" ref="F48:F50" si="9">+C48*D48</f>
        <v>332000</v>
      </c>
      <c r="G48" s="6"/>
      <c r="H48" s="2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s="36" customFormat="1" ht="30" customHeight="1" x14ac:dyDescent="0.2">
      <c r="A49" s="33">
        <v>25</v>
      </c>
      <c r="B49" s="34" t="s">
        <v>21</v>
      </c>
      <c r="C49" s="33">
        <v>5</v>
      </c>
      <c r="D49" s="22">
        <v>298000</v>
      </c>
      <c r="E49" s="37"/>
      <c r="F49" s="22">
        <f t="shared" si="9"/>
        <v>1490000</v>
      </c>
      <c r="G49" s="6"/>
      <c r="H49" s="23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s="17" customFormat="1" ht="30" customHeight="1" x14ac:dyDescent="0.2">
      <c r="A50" s="33">
        <v>26</v>
      </c>
      <c r="B50" s="34" t="s">
        <v>22</v>
      </c>
      <c r="C50" s="33">
        <v>5</v>
      </c>
      <c r="D50" s="22">
        <v>268000</v>
      </c>
      <c r="F50" s="22">
        <f t="shared" si="9"/>
        <v>1340000</v>
      </c>
      <c r="G50" s="6"/>
      <c r="H50" s="2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s="31" customFormat="1" ht="30" customHeight="1" x14ac:dyDescent="0.2">
      <c r="A51" s="25"/>
      <c r="B51" s="25" t="s">
        <v>47</v>
      </c>
      <c r="C51" s="26">
        <f>+C50+C49+C48+C47</f>
        <v>12</v>
      </c>
      <c r="D51" s="26"/>
      <c r="E51" s="26">
        <f t="shared" ref="E51:F51" si="10">+E50+E49+E48+E47</f>
        <v>0</v>
      </c>
      <c r="F51" s="27">
        <f t="shared" si="10"/>
        <v>3572000</v>
      </c>
      <c r="G51" s="28"/>
      <c r="H51" s="2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s="7" customFormat="1" ht="28.5" customHeight="1" x14ac:dyDescent="0.2">
      <c r="A52" s="59" t="s">
        <v>25</v>
      </c>
      <c r="B52" s="59"/>
      <c r="C52" s="59"/>
      <c r="D52" s="59"/>
      <c r="E52" s="59"/>
      <c r="F52" s="59"/>
      <c r="G52" s="6"/>
      <c r="H52" s="2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s="7" customFormat="1" ht="30" customHeight="1" x14ac:dyDescent="0.2">
      <c r="A53" s="33">
        <v>27</v>
      </c>
      <c r="B53" s="34" t="s">
        <v>23</v>
      </c>
      <c r="C53" s="33">
        <v>1</v>
      </c>
      <c r="D53" s="22">
        <v>410000</v>
      </c>
      <c r="E53" s="17"/>
      <c r="F53" s="22">
        <f>+C53*D53</f>
        <v>410000</v>
      </c>
      <c r="G53" s="6"/>
      <c r="H53" s="2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s="7" customFormat="1" ht="30" customHeight="1" x14ac:dyDescent="0.2">
      <c r="A54" s="33">
        <v>28</v>
      </c>
      <c r="B54" s="34" t="s">
        <v>20</v>
      </c>
      <c r="C54" s="33">
        <v>3</v>
      </c>
      <c r="D54" s="22">
        <v>332000</v>
      </c>
      <c r="E54" s="17"/>
      <c r="F54" s="22">
        <f t="shared" ref="F54:F56" si="11">+C54*D54</f>
        <v>996000</v>
      </c>
      <c r="G54" s="6"/>
      <c r="H54" s="2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s="7" customFormat="1" ht="30" customHeight="1" x14ac:dyDescent="0.2">
      <c r="A55" s="33">
        <v>29</v>
      </c>
      <c r="B55" s="34" t="s">
        <v>21</v>
      </c>
      <c r="C55" s="33">
        <v>3</v>
      </c>
      <c r="D55" s="22">
        <v>298000</v>
      </c>
      <c r="E55" s="17"/>
      <c r="F55" s="22">
        <f t="shared" si="11"/>
        <v>894000</v>
      </c>
      <c r="G55" s="6"/>
      <c r="H55" s="2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s="36" customFormat="1" ht="30" customHeight="1" x14ac:dyDescent="0.2">
      <c r="A56" s="33">
        <v>30</v>
      </c>
      <c r="B56" s="34" t="s">
        <v>17</v>
      </c>
      <c r="C56" s="33">
        <v>3</v>
      </c>
      <c r="D56" s="22">
        <v>268000</v>
      </c>
      <c r="E56" s="37"/>
      <c r="F56" s="22">
        <f t="shared" si="11"/>
        <v>804000</v>
      </c>
      <c r="G56" s="6"/>
      <c r="H56" s="23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s="31" customFormat="1" ht="30" customHeight="1" x14ac:dyDescent="0.2">
      <c r="A57" s="25"/>
      <c r="B57" s="25" t="s">
        <v>47</v>
      </c>
      <c r="C57" s="26">
        <f>+C53+C54+C55+C56</f>
        <v>10</v>
      </c>
      <c r="D57" s="26"/>
      <c r="E57" s="26">
        <f t="shared" ref="E57:F57" si="12">+E53+E54+E55+E56</f>
        <v>0</v>
      </c>
      <c r="F57" s="27">
        <f t="shared" si="12"/>
        <v>3104000</v>
      </c>
      <c r="G57" s="28"/>
      <c r="H57" s="29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s="39" customFormat="1" ht="30" customHeight="1" x14ac:dyDescent="0.2">
      <c r="A58" s="59" t="s">
        <v>49</v>
      </c>
      <c r="B58" s="59"/>
      <c r="C58" s="59"/>
      <c r="D58" s="59"/>
      <c r="E58" s="59"/>
      <c r="F58" s="59"/>
      <c r="G58" s="6"/>
      <c r="H58" s="23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7" customFormat="1" ht="30" customHeight="1" x14ac:dyDescent="0.2">
      <c r="A59" s="33">
        <v>31</v>
      </c>
      <c r="B59" s="34" t="s">
        <v>16</v>
      </c>
      <c r="C59" s="33">
        <v>1</v>
      </c>
      <c r="D59" s="22">
        <v>410000</v>
      </c>
      <c r="E59" s="17"/>
      <c r="F59" s="22">
        <f>+C59*D59</f>
        <v>410000</v>
      </c>
      <c r="G59" s="6"/>
      <c r="H59" s="2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s="7" customFormat="1" ht="30" customHeight="1" x14ac:dyDescent="0.2">
      <c r="A60" s="33">
        <v>32</v>
      </c>
      <c r="B60" s="34" t="s">
        <v>18</v>
      </c>
      <c r="C60" s="33">
        <v>1</v>
      </c>
      <c r="D60" s="22">
        <v>369000</v>
      </c>
      <c r="E60" s="17"/>
      <c r="F60" s="22">
        <f t="shared" ref="F60:F63" si="13">+C60*D60</f>
        <v>369000</v>
      </c>
      <c r="G60" s="6"/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s="36" customFormat="1" ht="30" customHeight="1" x14ac:dyDescent="0.2">
      <c r="A61" s="33">
        <v>33</v>
      </c>
      <c r="B61" s="34" t="s">
        <v>19</v>
      </c>
      <c r="C61" s="33">
        <v>2</v>
      </c>
      <c r="D61" s="22">
        <v>332000</v>
      </c>
      <c r="E61" s="37"/>
      <c r="F61" s="22">
        <f t="shared" si="13"/>
        <v>664000</v>
      </c>
      <c r="G61" s="6"/>
      <c r="H61" s="2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36" customFormat="1" ht="30" customHeight="1" x14ac:dyDescent="0.2">
      <c r="A62" s="33">
        <v>34</v>
      </c>
      <c r="B62" s="34" t="s">
        <v>21</v>
      </c>
      <c r="C62" s="33">
        <v>3</v>
      </c>
      <c r="D62" s="22">
        <v>298000</v>
      </c>
      <c r="E62" s="37"/>
      <c r="F62" s="22">
        <f t="shared" si="13"/>
        <v>894000</v>
      </c>
      <c r="G62" s="6"/>
      <c r="H62" s="23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7" customFormat="1" ht="30" customHeight="1" x14ac:dyDescent="0.2">
      <c r="A63" s="33">
        <v>35</v>
      </c>
      <c r="B63" s="34" t="s">
        <v>22</v>
      </c>
      <c r="C63" s="33">
        <v>3</v>
      </c>
      <c r="D63" s="22">
        <v>268000</v>
      </c>
      <c r="E63" s="17"/>
      <c r="F63" s="22">
        <f t="shared" si="13"/>
        <v>804000</v>
      </c>
      <c r="G63" s="6"/>
      <c r="H63" s="2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s="31" customFormat="1" ht="30" customHeight="1" x14ac:dyDescent="0.2">
      <c r="A64" s="25"/>
      <c r="B64" s="25" t="s">
        <v>47</v>
      </c>
      <c r="C64" s="26">
        <f>+C59+C60+C61+C62+C63</f>
        <v>10</v>
      </c>
      <c r="D64" s="26"/>
      <c r="E64" s="26">
        <f t="shared" ref="E64:F64" si="14">+E59+E60+E61+E62+E63</f>
        <v>0</v>
      </c>
      <c r="F64" s="27">
        <f t="shared" si="14"/>
        <v>3141000</v>
      </c>
      <c r="G64" s="28"/>
      <c r="H64" s="2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s="6" customFormat="1" ht="26.25" customHeight="1" x14ac:dyDescent="0.2">
      <c r="A65" s="59" t="s">
        <v>62</v>
      </c>
      <c r="B65" s="59"/>
      <c r="C65" s="59"/>
      <c r="D65" s="59"/>
      <c r="E65" s="59"/>
      <c r="F65" s="59"/>
      <c r="H65" s="23"/>
    </row>
    <row r="66" spans="1:52" s="36" customFormat="1" ht="30" customHeight="1" x14ac:dyDescent="0.2">
      <c r="A66" s="33">
        <v>36</v>
      </c>
      <c r="B66" s="34" t="s">
        <v>16</v>
      </c>
      <c r="C66" s="33">
        <v>1</v>
      </c>
      <c r="D66" s="22">
        <v>410000</v>
      </c>
      <c r="E66" s="37"/>
      <c r="F66" s="22">
        <f>+C66*D66</f>
        <v>410000</v>
      </c>
      <c r="G66" s="6"/>
      <c r="H66" s="23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s="36" customFormat="1" ht="30" customHeight="1" x14ac:dyDescent="0.2">
      <c r="A67" s="33">
        <v>37</v>
      </c>
      <c r="B67" s="34" t="s">
        <v>19</v>
      </c>
      <c r="C67" s="33">
        <v>2</v>
      </c>
      <c r="D67" s="22">
        <v>332000</v>
      </c>
      <c r="E67" s="37"/>
      <c r="F67" s="22">
        <f t="shared" ref="F67:F68" si="15">+C67*D67</f>
        <v>664000</v>
      </c>
      <c r="G67" s="6"/>
      <c r="H67" s="23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s="36" customFormat="1" ht="30" customHeight="1" x14ac:dyDescent="0.2">
      <c r="A68" s="33">
        <v>38</v>
      </c>
      <c r="B68" s="34" t="s">
        <v>21</v>
      </c>
      <c r="C68" s="33">
        <v>4</v>
      </c>
      <c r="D68" s="22">
        <v>298000</v>
      </c>
      <c r="E68" s="37"/>
      <c r="F68" s="22">
        <f t="shared" si="15"/>
        <v>1192000</v>
      </c>
      <c r="G68" s="6"/>
      <c r="H68" s="23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s="31" customFormat="1" ht="30" customHeight="1" x14ac:dyDescent="0.2">
      <c r="A69" s="25"/>
      <c r="B69" s="25" t="s">
        <v>47</v>
      </c>
      <c r="C69" s="26">
        <f>+C66+C67+C68</f>
        <v>7</v>
      </c>
      <c r="D69" s="26"/>
      <c r="E69" s="26">
        <f t="shared" ref="E69:F69" si="16">+E66+E67+E68</f>
        <v>0</v>
      </c>
      <c r="F69" s="27">
        <f t="shared" si="16"/>
        <v>2266000</v>
      </c>
      <c r="G69" s="28"/>
      <c r="H69" s="29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s="7" customFormat="1" ht="30" customHeight="1" x14ac:dyDescent="0.2">
      <c r="A70" s="59" t="s">
        <v>50</v>
      </c>
      <c r="B70" s="59"/>
      <c r="C70" s="59"/>
      <c r="D70" s="59"/>
      <c r="E70" s="59"/>
      <c r="F70" s="59"/>
      <c r="G70" s="6"/>
      <c r="H70" s="2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s="7" customFormat="1" ht="30" customHeight="1" x14ac:dyDescent="0.2">
      <c r="A71" s="33">
        <v>39</v>
      </c>
      <c r="B71" s="34" t="s">
        <v>16</v>
      </c>
      <c r="C71" s="33">
        <v>1</v>
      </c>
      <c r="D71" s="22">
        <v>410000</v>
      </c>
      <c r="E71" s="17"/>
      <c r="F71" s="22">
        <f>+C71*D71</f>
        <v>410000</v>
      </c>
      <c r="G71" s="6"/>
      <c r="H71" s="2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s="7" customFormat="1" ht="30" customHeight="1" x14ac:dyDescent="0.2">
      <c r="A72" s="33">
        <v>40</v>
      </c>
      <c r="B72" s="34" t="s">
        <v>19</v>
      </c>
      <c r="C72" s="33">
        <v>1</v>
      </c>
      <c r="D72" s="22">
        <v>332000</v>
      </c>
      <c r="E72" s="17"/>
      <c r="F72" s="22">
        <f t="shared" ref="F72:F74" si="17">+C72*D72</f>
        <v>332000</v>
      </c>
      <c r="G72" s="6"/>
      <c r="H72" s="2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7" customFormat="1" ht="30" customHeight="1" x14ac:dyDescent="0.2">
      <c r="A73" s="33">
        <v>41</v>
      </c>
      <c r="B73" s="34" t="s">
        <v>21</v>
      </c>
      <c r="C73" s="33">
        <v>3</v>
      </c>
      <c r="D73" s="22">
        <v>298000</v>
      </c>
      <c r="E73" s="17"/>
      <c r="F73" s="22">
        <f t="shared" si="17"/>
        <v>894000</v>
      </c>
      <c r="G73" s="6"/>
      <c r="H73" s="2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s="39" customFormat="1" ht="30" customHeight="1" x14ac:dyDescent="0.2">
      <c r="A74" s="33">
        <v>42</v>
      </c>
      <c r="B74" s="34" t="s">
        <v>22</v>
      </c>
      <c r="C74" s="33">
        <v>1</v>
      </c>
      <c r="D74" s="22">
        <v>268000</v>
      </c>
      <c r="E74" s="32"/>
      <c r="F74" s="22">
        <f t="shared" si="17"/>
        <v>268000</v>
      </c>
      <c r="G74" s="23"/>
      <c r="H74" s="23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s="31" customFormat="1" ht="30" customHeight="1" x14ac:dyDescent="0.2">
      <c r="A75" s="25"/>
      <c r="B75" s="25" t="s">
        <v>47</v>
      </c>
      <c r="C75" s="26">
        <f>+C71+C72+C73+C74</f>
        <v>6</v>
      </c>
      <c r="D75" s="26"/>
      <c r="E75" s="26">
        <f t="shared" ref="E75" si="18">+E71+E72+E73+E74</f>
        <v>0</v>
      </c>
      <c r="F75" s="27">
        <f>SUM(F71:F74)</f>
        <v>1904000</v>
      </c>
      <c r="G75" s="28"/>
      <c r="H75" s="29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s="7" customFormat="1" ht="52.5" customHeight="1" x14ac:dyDescent="0.2">
      <c r="A76" s="59" t="s">
        <v>64</v>
      </c>
      <c r="B76" s="59"/>
      <c r="C76" s="59"/>
      <c r="D76" s="59"/>
      <c r="E76" s="59"/>
      <c r="F76" s="59"/>
      <c r="G76" s="6"/>
      <c r="H76" s="2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s="36" customFormat="1" ht="30" customHeight="1" x14ac:dyDescent="0.2">
      <c r="A77" s="33">
        <v>43</v>
      </c>
      <c r="B77" s="34" t="s">
        <v>16</v>
      </c>
      <c r="C77" s="33">
        <v>1</v>
      </c>
      <c r="D77" s="22">
        <v>410000</v>
      </c>
      <c r="E77" s="37"/>
      <c r="F77" s="22">
        <f>+C77*D77</f>
        <v>410000</v>
      </c>
      <c r="G77" s="6"/>
      <c r="H77" s="23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1:52" s="36" customFormat="1" ht="30" customHeight="1" x14ac:dyDescent="0.2">
      <c r="A78" s="33">
        <v>44</v>
      </c>
      <c r="B78" s="34" t="s">
        <v>19</v>
      </c>
      <c r="C78" s="33">
        <v>1</v>
      </c>
      <c r="D78" s="22">
        <v>332000</v>
      </c>
      <c r="E78" s="37"/>
      <c r="F78" s="22">
        <f t="shared" ref="F78:F80" si="19">+C78*D78</f>
        <v>332000</v>
      </c>
      <c r="G78" s="6"/>
      <c r="H78" s="2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1:52" s="17" customFormat="1" ht="30" customHeight="1" x14ac:dyDescent="0.2">
      <c r="A79" s="33">
        <v>45</v>
      </c>
      <c r="B79" s="34" t="s">
        <v>24</v>
      </c>
      <c r="C79" s="33">
        <v>2</v>
      </c>
      <c r="D79" s="22">
        <v>298000</v>
      </c>
      <c r="F79" s="22">
        <f t="shared" si="19"/>
        <v>596000</v>
      </c>
      <c r="G79" s="6"/>
      <c r="H79" s="2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s="17" customFormat="1" ht="30" customHeight="1" x14ac:dyDescent="0.2">
      <c r="A80" s="33">
        <v>46</v>
      </c>
      <c r="B80" s="34" t="s">
        <v>22</v>
      </c>
      <c r="C80" s="33">
        <v>2</v>
      </c>
      <c r="D80" s="22">
        <v>268000</v>
      </c>
      <c r="F80" s="22">
        <f t="shared" si="19"/>
        <v>536000</v>
      </c>
      <c r="G80" s="6"/>
      <c r="H80" s="2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s="31" customFormat="1" ht="30" customHeight="1" x14ac:dyDescent="0.2">
      <c r="A81" s="25"/>
      <c r="B81" s="25" t="s">
        <v>47</v>
      </c>
      <c r="C81" s="26">
        <f>+C77+C78+C79+C80</f>
        <v>6</v>
      </c>
      <c r="D81" s="26"/>
      <c r="E81" s="26">
        <f t="shared" ref="E81:F81" si="20">+E77+E78+E79+E80</f>
        <v>0</v>
      </c>
      <c r="F81" s="27">
        <f t="shared" si="20"/>
        <v>1874000</v>
      </c>
      <c r="G81" s="28"/>
      <c r="H81" s="29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s="31" customFormat="1" ht="48.75" customHeight="1" x14ac:dyDescent="0.2">
      <c r="A82" s="59" t="s">
        <v>44</v>
      </c>
      <c r="B82" s="59"/>
      <c r="C82" s="59"/>
      <c r="D82" s="59"/>
      <c r="E82" s="59"/>
      <c r="F82" s="59"/>
      <c r="G82" s="6"/>
      <c r="H82" s="2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s="7" customFormat="1" ht="30" customHeight="1" x14ac:dyDescent="0.2">
      <c r="A83" s="33">
        <v>47</v>
      </c>
      <c r="B83" s="34" t="s">
        <v>19</v>
      </c>
      <c r="C83" s="33">
        <v>1</v>
      </c>
      <c r="D83" s="22">
        <v>332000</v>
      </c>
      <c r="E83" s="22"/>
      <c r="F83" s="22">
        <f>+C83*D83</f>
        <v>332000</v>
      </c>
      <c r="G83" s="6"/>
      <c r="H83" s="2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s="7" customFormat="1" ht="30" customHeight="1" x14ac:dyDescent="0.2">
      <c r="A84" s="33">
        <v>48</v>
      </c>
      <c r="B84" s="34" t="s">
        <v>24</v>
      </c>
      <c r="C84" s="33">
        <v>2</v>
      </c>
      <c r="D84" s="22">
        <v>298000</v>
      </c>
      <c r="E84" s="22"/>
      <c r="F84" s="22">
        <f t="shared" ref="F84" si="21">+C84*D84</f>
        <v>596000</v>
      </c>
      <c r="G84" s="6"/>
      <c r="H84" s="2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s="31" customFormat="1" ht="30" customHeight="1" x14ac:dyDescent="0.2">
      <c r="A85" s="25"/>
      <c r="B85" s="25" t="s">
        <v>47</v>
      </c>
      <c r="C85" s="26">
        <f>+C83+C84</f>
        <v>3</v>
      </c>
      <c r="D85" s="26"/>
      <c r="E85" s="26">
        <f t="shared" ref="E85:F85" si="22">+E83+E84</f>
        <v>0</v>
      </c>
      <c r="F85" s="27">
        <f t="shared" si="22"/>
        <v>928000</v>
      </c>
      <c r="G85" s="28"/>
      <c r="H85" s="29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s="41" customFormat="1" ht="30" customHeight="1" x14ac:dyDescent="0.2">
      <c r="A86" s="59" t="s">
        <v>26</v>
      </c>
      <c r="B86" s="59"/>
      <c r="C86" s="59"/>
      <c r="D86" s="59"/>
      <c r="E86" s="59"/>
      <c r="F86" s="59"/>
      <c r="G86" s="6"/>
      <c r="H86" s="23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</row>
    <row r="87" spans="1:52" s="7" customFormat="1" ht="30" customHeight="1" x14ac:dyDescent="0.2">
      <c r="A87" s="17">
        <v>49</v>
      </c>
      <c r="B87" s="19" t="s">
        <v>65</v>
      </c>
      <c r="C87" s="20">
        <v>1</v>
      </c>
      <c r="D87" s="22">
        <v>369000</v>
      </c>
      <c r="E87" s="42"/>
      <c r="F87" s="22">
        <f>+C87*D87</f>
        <v>369000</v>
      </c>
      <c r="G87" s="24"/>
      <c r="H87" s="2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s="7" customFormat="1" ht="37.5" customHeight="1" x14ac:dyDescent="0.2">
      <c r="A88" s="17">
        <v>50</v>
      </c>
      <c r="B88" s="19" t="s">
        <v>27</v>
      </c>
      <c r="C88" s="20">
        <v>1</v>
      </c>
      <c r="D88" s="22">
        <v>332000</v>
      </c>
      <c r="E88" s="42"/>
      <c r="F88" s="22">
        <f t="shared" ref="F88:F93" si="23">+C88*D88</f>
        <v>332000</v>
      </c>
      <c r="G88" s="6"/>
      <c r="H88" s="2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s="7" customFormat="1" ht="24.75" customHeight="1" x14ac:dyDescent="0.2">
      <c r="A89" s="17">
        <v>51</v>
      </c>
      <c r="B89" s="19" t="s">
        <v>38</v>
      </c>
      <c r="C89" s="20">
        <v>1</v>
      </c>
      <c r="D89" s="22">
        <v>298000</v>
      </c>
      <c r="E89" s="42"/>
      <c r="F89" s="22">
        <f t="shared" si="23"/>
        <v>298000</v>
      </c>
      <c r="G89" s="6"/>
      <c r="H89" s="2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s="7" customFormat="1" ht="32.25" customHeight="1" x14ac:dyDescent="0.2">
      <c r="A90" s="17">
        <v>52</v>
      </c>
      <c r="B90" s="19" t="s">
        <v>54</v>
      </c>
      <c r="C90" s="20">
        <v>1</v>
      </c>
      <c r="D90" s="22">
        <v>332000</v>
      </c>
      <c r="E90" s="42"/>
      <c r="F90" s="22">
        <f t="shared" si="23"/>
        <v>332000</v>
      </c>
      <c r="G90" s="6"/>
      <c r="H90" s="2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s="7" customFormat="1" ht="32.25" customHeight="1" x14ac:dyDescent="0.2">
      <c r="A91" s="17">
        <v>53</v>
      </c>
      <c r="B91" s="19" t="s">
        <v>39</v>
      </c>
      <c r="C91" s="20">
        <v>1</v>
      </c>
      <c r="D91" s="22">
        <v>332000</v>
      </c>
      <c r="E91" s="42"/>
      <c r="F91" s="22">
        <f t="shared" si="23"/>
        <v>332000</v>
      </c>
      <c r="G91" s="6"/>
      <c r="H91" s="2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s="7" customFormat="1" ht="35.25" customHeight="1" x14ac:dyDescent="0.2">
      <c r="A92" s="17">
        <v>54</v>
      </c>
      <c r="B92" s="19" t="s">
        <v>40</v>
      </c>
      <c r="C92" s="20">
        <v>1</v>
      </c>
      <c r="D92" s="22">
        <v>298000</v>
      </c>
      <c r="E92" s="42"/>
      <c r="F92" s="22">
        <f t="shared" si="23"/>
        <v>298000</v>
      </c>
      <c r="G92" s="6"/>
      <c r="H92" s="2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s="7" customFormat="1" ht="34.5" customHeight="1" x14ac:dyDescent="0.2">
      <c r="A93" s="17">
        <v>55</v>
      </c>
      <c r="B93" s="19" t="s">
        <v>63</v>
      </c>
      <c r="C93" s="20">
        <v>4</v>
      </c>
      <c r="D93" s="22">
        <v>140000</v>
      </c>
      <c r="E93" s="42"/>
      <c r="F93" s="22">
        <f t="shared" si="23"/>
        <v>560000</v>
      </c>
      <c r="G93" s="24"/>
      <c r="H93" s="2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s="31" customFormat="1" ht="30" customHeight="1" x14ac:dyDescent="0.2">
      <c r="A94" s="25"/>
      <c r="B94" s="25" t="s">
        <v>47</v>
      </c>
      <c r="C94" s="26">
        <f>+C87+C88+C89+C90+C91+C92+C93</f>
        <v>10</v>
      </c>
      <c r="D94" s="26"/>
      <c r="E94" s="26">
        <f>+E87+E88+E89+E90+E91+E92+E93</f>
        <v>0</v>
      </c>
      <c r="F94" s="27">
        <f>+F87+F88+F89+F90+F91+F92+F93</f>
        <v>2521000</v>
      </c>
      <c r="G94" s="28"/>
      <c r="H94" s="29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s="31" customFormat="1" ht="30" customHeight="1" x14ac:dyDescent="0.2">
      <c r="A95" s="59" t="s">
        <v>28</v>
      </c>
      <c r="B95" s="59"/>
      <c r="C95" s="59"/>
      <c r="D95" s="59"/>
      <c r="E95" s="59"/>
      <c r="F95" s="59"/>
      <c r="G95" s="6"/>
      <c r="H95" s="2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s="7" customFormat="1" ht="30" customHeight="1" x14ac:dyDescent="0.2">
      <c r="A96" s="17">
        <v>56</v>
      </c>
      <c r="B96" s="19" t="s">
        <v>55</v>
      </c>
      <c r="C96" s="17">
        <v>1</v>
      </c>
      <c r="D96" s="22">
        <v>332000</v>
      </c>
      <c r="E96" s="17"/>
      <c r="F96" s="22">
        <f>+C96*D96</f>
        <v>332000</v>
      </c>
      <c r="G96" s="6"/>
      <c r="H96" s="23"/>
      <c r="I96" s="6"/>
      <c r="J96" s="23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s="7" customFormat="1" ht="33" customHeight="1" x14ac:dyDescent="0.2">
      <c r="A97" s="17">
        <v>57</v>
      </c>
      <c r="B97" s="19" t="s">
        <v>51</v>
      </c>
      <c r="C97" s="17">
        <v>1</v>
      </c>
      <c r="D97" s="22">
        <v>241000</v>
      </c>
      <c r="E97" s="17"/>
      <c r="F97" s="22">
        <f t="shared" ref="F97:F107" si="24">+C97*D97</f>
        <v>241000</v>
      </c>
      <c r="G97" s="6"/>
      <c r="H97" s="23"/>
      <c r="I97" s="6"/>
      <c r="J97" s="2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s="7" customFormat="1" ht="33" customHeight="1" x14ac:dyDescent="0.2">
      <c r="A98" s="17">
        <v>58</v>
      </c>
      <c r="B98" s="19" t="s">
        <v>58</v>
      </c>
      <c r="C98" s="17">
        <v>1</v>
      </c>
      <c r="D98" s="22">
        <v>268000</v>
      </c>
      <c r="E98" s="17"/>
      <c r="F98" s="22">
        <f t="shared" si="24"/>
        <v>268000</v>
      </c>
      <c r="G98" s="6"/>
      <c r="H98" s="23"/>
      <c r="I98" s="6"/>
      <c r="J98" s="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s="7" customFormat="1" ht="30" customHeight="1" x14ac:dyDescent="0.2">
      <c r="A99" s="17">
        <v>59</v>
      </c>
      <c r="B99" s="19" t="s">
        <v>29</v>
      </c>
      <c r="C99" s="17">
        <v>1</v>
      </c>
      <c r="D99" s="22">
        <v>241000</v>
      </c>
      <c r="E99" s="17"/>
      <c r="F99" s="22">
        <f t="shared" si="24"/>
        <v>241000</v>
      </c>
      <c r="G99" s="6"/>
      <c r="H99" s="23"/>
      <c r="I99" s="6"/>
      <c r="J99" s="23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s="7" customFormat="1" ht="30" customHeight="1" x14ac:dyDescent="0.2">
      <c r="A100" s="17">
        <v>60</v>
      </c>
      <c r="B100" s="19" t="s">
        <v>41</v>
      </c>
      <c r="C100" s="17">
        <v>2</v>
      </c>
      <c r="D100" s="22">
        <v>241000</v>
      </c>
      <c r="E100" s="17"/>
      <c r="F100" s="22">
        <f t="shared" si="24"/>
        <v>482000</v>
      </c>
      <c r="G100" s="6"/>
      <c r="H100" s="23"/>
      <c r="I100" s="6"/>
      <c r="J100" s="23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s="7" customFormat="1" ht="30" customHeight="1" x14ac:dyDescent="0.2">
      <c r="A101" s="17">
        <v>61</v>
      </c>
      <c r="B101" s="19" t="s">
        <v>42</v>
      </c>
      <c r="C101" s="17">
        <v>2</v>
      </c>
      <c r="D101" s="22">
        <v>100000</v>
      </c>
      <c r="E101" s="17"/>
      <c r="F101" s="22">
        <f t="shared" si="24"/>
        <v>200000</v>
      </c>
      <c r="G101" s="6"/>
      <c r="H101" s="23"/>
      <c r="I101" s="6"/>
      <c r="J101" s="23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s="7" customFormat="1" ht="30" customHeight="1" x14ac:dyDescent="0.2">
      <c r="A102" s="17">
        <v>62</v>
      </c>
      <c r="B102" s="19" t="s">
        <v>43</v>
      </c>
      <c r="C102" s="17">
        <v>10</v>
      </c>
      <c r="D102" s="22">
        <v>268000</v>
      </c>
      <c r="E102" s="17"/>
      <c r="F102" s="22">
        <f t="shared" si="24"/>
        <v>2680000</v>
      </c>
      <c r="G102" s="6"/>
      <c r="H102" s="23"/>
      <c r="I102" s="6"/>
      <c r="J102" s="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30" customHeight="1" x14ac:dyDescent="0.25">
      <c r="A103" s="17">
        <v>63</v>
      </c>
      <c r="B103" s="19" t="s">
        <v>30</v>
      </c>
      <c r="C103" s="17">
        <v>1</v>
      </c>
      <c r="D103" s="22">
        <v>241000</v>
      </c>
      <c r="E103" s="43"/>
      <c r="F103" s="22">
        <f t="shared" si="24"/>
        <v>241000</v>
      </c>
      <c r="G103" s="6"/>
      <c r="H103" s="23"/>
      <c r="J103" s="23"/>
    </row>
    <row r="104" spans="1:52" ht="30" customHeight="1" x14ac:dyDescent="0.25">
      <c r="A104" s="17">
        <v>64</v>
      </c>
      <c r="B104" s="19" t="s">
        <v>52</v>
      </c>
      <c r="C104" s="17">
        <v>1</v>
      </c>
      <c r="D104" s="22">
        <v>214000</v>
      </c>
      <c r="E104" s="43"/>
      <c r="F104" s="22">
        <f t="shared" si="24"/>
        <v>214000</v>
      </c>
      <c r="G104" s="6"/>
      <c r="H104" s="23"/>
      <c r="J104" s="23"/>
    </row>
    <row r="105" spans="1:52" ht="30" customHeight="1" x14ac:dyDescent="0.25">
      <c r="A105" s="17">
        <v>65</v>
      </c>
      <c r="B105" s="19" t="s">
        <v>31</v>
      </c>
      <c r="C105" s="17">
        <v>6</v>
      </c>
      <c r="D105" s="22">
        <v>204000</v>
      </c>
      <c r="E105" s="43"/>
      <c r="F105" s="22">
        <f t="shared" si="24"/>
        <v>1224000</v>
      </c>
      <c r="G105" s="6"/>
      <c r="H105" s="23"/>
      <c r="J105" s="23"/>
    </row>
    <row r="106" spans="1:52" ht="30" customHeight="1" x14ac:dyDescent="0.25">
      <c r="A106" s="17">
        <v>66</v>
      </c>
      <c r="B106" s="19" t="s">
        <v>56</v>
      </c>
      <c r="C106" s="17">
        <v>10</v>
      </c>
      <c r="D106" s="22">
        <v>100000</v>
      </c>
      <c r="E106" s="43"/>
      <c r="F106" s="22">
        <f t="shared" si="24"/>
        <v>1000000</v>
      </c>
      <c r="G106" s="6"/>
      <c r="H106" s="23"/>
      <c r="J106" s="23"/>
    </row>
    <row r="107" spans="1:52" ht="30" customHeight="1" x14ac:dyDescent="0.25">
      <c r="A107" s="17">
        <v>67</v>
      </c>
      <c r="B107" s="19" t="s">
        <v>57</v>
      </c>
      <c r="C107" s="17">
        <v>2</v>
      </c>
      <c r="D107" s="22">
        <v>93000</v>
      </c>
      <c r="E107" s="43"/>
      <c r="F107" s="22">
        <f t="shared" si="24"/>
        <v>186000</v>
      </c>
      <c r="G107" s="6"/>
      <c r="H107" s="23"/>
      <c r="J107" s="23"/>
    </row>
    <row r="108" spans="1:52" s="31" customFormat="1" ht="30" customHeight="1" x14ac:dyDescent="0.2">
      <c r="A108" s="25"/>
      <c r="B108" s="25" t="s">
        <v>47</v>
      </c>
      <c r="C108" s="26">
        <f>+C106+C105+C104+C103+C102+C101+C100+C99+C97+C96</f>
        <v>35</v>
      </c>
      <c r="D108" s="26"/>
      <c r="E108" s="26"/>
      <c r="F108" s="27">
        <f>SUM(F96:F107)</f>
        <v>7309000</v>
      </c>
      <c r="G108" s="28"/>
      <c r="H108" s="29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</row>
    <row r="109" spans="1:52" s="31" customFormat="1" ht="30" customHeight="1" x14ac:dyDescent="0.2">
      <c r="A109" s="25"/>
      <c r="B109" s="25" t="s">
        <v>47</v>
      </c>
      <c r="C109" s="26">
        <f>+C108+C85+C94+C81+C75+C69+C64+C57+C51+C45+C38+C31+C29+C24+C17</f>
        <v>163</v>
      </c>
      <c r="D109" s="26"/>
      <c r="E109" s="26" t="e">
        <f>+E108+E85+E94+E81+E75+E69+E64+E57+E51+E45+E38+E31+E29+E24+E17</f>
        <v>#REF!</v>
      </c>
      <c r="F109" s="27">
        <f>+F108+F85+F94+F81+F75+F69+F64+F57+F51+F45+F38+F31+F29+F24+F17</f>
        <v>47462000</v>
      </c>
      <c r="G109" s="28" t="s">
        <v>68</v>
      </c>
      <c r="H109" s="29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</row>
    <row r="110" spans="1:52" s="44" customFormat="1" x14ac:dyDescent="0.3">
      <c r="A110" s="30"/>
      <c r="B110" s="10"/>
      <c r="C110" s="30"/>
      <c r="D110" s="30"/>
      <c r="G110" s="6"/>
      <c r="H110" s="23"/>
    </row>
    <row r="111" spans="1:52" s="3" customFormat="1" ht="34.5" customHeight="1" x14ac:dyDescent="0.25">
      <c r="A111" s="6"/>
      <c r="B111" s="45"/>
      <c r="C111" s="6"/>
      <c r="D111" s="46"/>
      <c r="F111" s="47"/>
      <c r="G111" s="6"/>
      <c r="H111" s="23"/>
    </row>
    <row r="112" spans="1:52" s="3" customFormat="1" x14ac:dyDescent="0.25">
      <c r="A112" s="6"/>
      <c r="B112" s="45"/>
      <c r="C112" s="6"/>
      <c r="D112" s="48"/>
      <c r="G112" s="6"/>
      <c r="H112" s="23"/>
    </row>
    <row r="113" spans="1:8" s="3" customFormat="1" x14ac:dyDescent="0.25">
      <c r="A113" s="6"/>
      <c r="B113" s="45"/>
      <c r="C113" s="6"/>
      <c r="D113" s="40"/>
      <c r="G113" s="6"/>
      <c r="H113" s="23"/>
    </row>
    <row r="114" spans="1:8" s="3" customFormat="1" ht="38.25" customHeight="1" x14ac:dyDescent="0.25">
      <c r="A114" s="6"/>
      <c r="B114" s="45"/>
      <c r="C114" s="6"/>
      <c r="D114" s="40"/>
      <c r="G114" s="6"/>
      <c r="H114" s="23"/>
    </row>
    <row r="115" spans="1:8" s="3" customFormat="1" x14ac:dyDescent="0.25">
      <c r="A115" s="6"/>
      <c r="B115" s="45"/>
      <c r="C115" s="6"/>
      <c r="D115" s="40"/>
      <c r="G115" s="6"/>
      <c r="H115" s="23"/>
    </row>
    <row r="116" spans="1:8" s="3" customFormat="1" x14ac:dyDescent="0.25">
      <c r="A116" s="61"/>
      <c r="B116" s="61"/>
      <c r="C116" s="61"/>
      <c r="D116" s="61"/>
      <c r="G116" s="6"/>
      <c r="H116" s="23"/>
    </row>
    <row r="117" spans="1:8" s="3" customFormat="1" x14ac:dyDescent="0.25">
      <c r="A117" s="6"/>
      <c r="B117" s="45"/>
      <c r="C117" s="6"/>
      <c r="D117" s="40"/>
      <c r="G117" s="6"/>
      <c r="H117" s="23"/>
    </row>
    <row r="118" spans="1:8" s="3" customFormat="1" x14ac:dyDescent="0.25">
      <c r="A118" s="6"/>
      <c r="B118" s="45"/>
      <c r="C118" s="6"/>
      <c r="D118" s="40"/>
      <c r="G118" s="6"/>
      <c r="H118" s="23"/>
    </row>
    <row r="119" spans="1:8" s="3" customFormat="1" x14ac:dyDescent="0.25">
      <c r="A119" s="6"/>
      <c r="B119" s="45"/>
      <c r="C119" s="6"/>
      <c r="D119" s="40"/>
      <c r="G119" s="6"/>
      <c r="H119" s="23"/>
    </row>
    <row r="120" spans="1:8" s="3" customFormat="1" x14ac:dyDescent="0.25">
      <c r="A120" s="6"/>
      <c r="B120" s="45"/>
      <c r="C120" s="6"/>
      <c r="D120" s="40"/>
      <c r="G120" s="6"/>
      <c r="H120" s="23"/>
    </row>
    <row r="121" spans="1:8" s="3" customFormat="1" x14ac:dyDescent="0.25">
      <c r="A121" s="6"/>
      <c r="B121" s="45"/>
      <c r="C121" s="6"/>
      <c r="D121" s="40"/>
      <c r="G121" s="6"/>
      <c r="H121" s="23"/>
    </row>
    <row r="122" spans="1:8" s="3" customFormat="1" x14ac:dyDescent="0.25">
      <c r="A122" s="6"/>
      <c r="B122" s="45"/>
      <c r="C122" s="6"/>
      <c r="D122" s="40"/>
      <c r="G122" s="6"/>
      <c r="H122" s="23"/>
    </row>
    <row r="123" spans="1:8" s="3" customFormat="1" x14ac:dyDescent="0.25">
      <c r="A123" s="6"/>
      <c r="B123" s="45"/>
      <c r="C123" s="6"/>
      <c r="D123" s="40"/>
      <c r="G123" s="6"/>
      <c r="H123" s="23"/>
    </row>
    <row r="124" spans="1:8" s="3" customFormat="1" x14ac:dyDescent="0.25">
      <c r="A124" s="6"/>
      <c r="B124" s="45"/>
      <c r="C124" s="6"/>
      <c r="D124" s="40"/>
      <c r="G124" s="6"/>
      <c r="H124" s="23"/>
    </row>
    <row r="125" spans="1:8" s="3" customFormat="1" x14ac:dyDescent="0.25">
      <c r="A125" s="6"/>
      <c r="B125" s="45"/>
      <c r="C125" s="6"/>
      <c r="D125" s="40"/>
      <c r="G125" s="6"/>
      <c r="H125" s="23"/>
    </row>
    <row r="126" spans="1:8" s="3" customFormat="1" x14ac:dyDescent="0.25">
      <c r="A126" s="6"/>
      <c r="B126" s="45"/>
      <c r="C126" s="6"/>
      <c r="D126" s="40"/>
      <c r="G126" s="6"/>
      <c r="H126" s="23"/>
    </row>
    <row r="127" spans="1:8" s="3" customFormat="1" x14ac:dyDescent="0.25">
      <c r="A127" s="6"/>
      <c r="B127" s="45"/>
      <c r="C127" s="6"/>
      <c r="D127" s="40"/>
      <c r="G127" s="6"/>
      <c r="H127" s="23"/>
    </row>
    <row r="128" spans="1:8" s="3" customFormat="1" x14ac:dyDescent="0.25">
      <c r="A128" s="6"/>
      <c r="B128" s="45"/>
      <c r="C128" s="6"/>
      <c r="D128" s="40"/>
      <c r="G128" s="6"/>
      <c r="H128" s="23"/>
    </row>
    <row r="129" spans="1:13" s="3" customFormat="1" x14ac:dyDescent="0.25">
      <c r="A129" s="6"/>
      <c r="B129" s="45"/>
      <c r="C129" s="6"/>
      <c r="D129" s="40"/>
      <c r="G129" s="6"/>
      <c r="H129" s="23"/>
    </row>
    <row r="130" spans="1:13" s="3" customFormat="1" x14ac:dyDescent="0.25">
      <c r="A130" s="6"/>
      <c r="B130" s="45"/>
      <c r="C130" s="6"/>
      <c r="D130" s="40"/>
      <c r="G130" s="6"/>
      <c r="H130" s="23"/>
    </row>
    <row r="131" spans="1:13" s="3" customFormat="1" x14ac:dyDescent="0.3">
      <c r="A131" s="49"/>
      <c r="B131" s="50"/>
      <c r="C131" s="51"/>
      <c r="D131" s="52"/>
      <c r="G131" s="6"/>
      <c r="H131" s="23"/>
    </row>
    <row r="132" spans="1:13" s="3" customFormat="1" x14ac:dyDescent="0.3">
      <c r="A132" s="49"/>
      <c r="B132" s="50"/>
      <c r="C132" s="51"/>
      <c r="D132" s="52"/>
      <c r="G132" s="6"/>
      <c r="H132" s="23"/>
    </row>
    <row r="133" spans="1:13" s="3" customFormat="1" x14ac:dyDescent="0.3">
      <c r="A133" s="49"/>
      <c r="B133" s="50"/>
      <c r="C133" s="51"/>
      <c r="D133" s="52"/>
      <c r="G133" s="6"/>
      <c r="H133" s="23"/>
    </row>
    <row r="134" spans="1:13" s="3" customFormat="1" x14ac:dyDescent="0.3">
      <c r="A134" s="49"/>
      <c r="B134" s="50"/>
      <c r="C134" s="51"/>
      <c r="D134" s="52"/>
      <c r="G134" s="6"/>
      <c r="H134" s="23"/>
    </row>
    <row r="135" spans="1:13" s="3" customFormat="1" x14ac:dyDescent="0.3">
      <c r="A135" s="49"/>
      <c r="B135" s="50"/>
      <c r="C135" s="51"/>
      <c r="D135" s="52"/>
      <c r="G135" s="6"/>
      <c r="H135" s="23"/>
    </row>
    <row r="136" spans="1:13" s="3" customFormat="1" x14ac:dyDescent="0.3">
      <c r="A136" s="49"/>
      <c r="B136" s="50"/>
      <c r="C136" s="51"/>
      <c r="D136" s="52"/>
      <c r="G136" s="6"/>
      <c r="H136" s="23"/>
    </row>
    <row r="137" spans="1:13" s="3" customFormat="1" x14ac:dyDescent="0.3">
      <c r="A137" s="49"/>
      <c r="B137" s="50"/>
      <c r="C137" s="51"/>
      <c r="D137" s="52"/>
      <c r="G137" s="6"/>
      <c r="H137" s="23"/>
    </row>
    <row r="138" spans="1:13" s="3" customFormat="1" x14ac:dyDescent="0.3">
      <c r="A138" s="49"/>
      <c r="B138" s="50"/>
      <c r="C138" s="51"/>
      <c r="D138" s="52"/>
      <c r="G138" s="6"/>
      <c r="H138" s="23"/>
    </row>
    <row r="139" spans="1:13" s="3" customFormat="1" x14ac:dyDescent="0.3">
      <c r="A139" s="49"/>
      <c r="B139" s="50"/>
      <c r="C139" s="51"/>
      <c r="D139" s="52"/>
      <c r="G139" s="6"/>
      <c r="H139" s="23"/>
    </row>
    <row r="140" spans="1:13" s="3" customFormat="1" x14ac:dyDescent="0.3">
      <c r="A140" s="49"/>
      <c r="B140" s="50"/>
      <c r="C140" s="51"/>
      <c r="D140" s="52"/>
      <c r="G140" s="6"/>
      <c r="H140" s="23"/>
    </row>
    <row r="141" spans="1:13" x14ac:dyDescent="0.3">
      <c r="C141" s="53"/>
      <c r="F141" s="4"/>
      <c r="G141" s="6"/>
      <c r="H141" s="23"/>
      <c r="I141" s="4"/>
      <c r="J141" s="4"/>
      <c r="K141" s="4"/>
      <c r="L141" s="4"/>
      <c r="M141" s="4"/>
    </row>
    <row r="142" spans="1:13" x14ac:dyDescent="0.3">
      <c r="C142" s="53"/>
      <c r="F142" s="4"/>
      <c r="G142" s="6"/>
      <c r="H142" s="23"/>
      <c r="I142" s="4"/>
      <c r="J142" s="4"/>
      <c r="K142" s="4"/>
      <c r="L142" s="4"/>
      <c r="M142" s="4"/>
    </row>
    <row r="143" spans="1:13" x14ac:dyDescent="0.3">
      <c r="C143" s="53"/>
      <c r="F143" s="4"/>
      <c r="G143" s="6"/>
      <c r="H143" s="23"/>
      <c r="I143" s="4"/>
      <c r="J143" s="4"/>
      <c r="K143" s="4"/>
      <c r="L143" s="4"/>
      <c r="M143" s="4"/>
    </row>
    <row r="144" spans="1:13" x14ac:dyDescent="0.3">
      <c r="C144" s="53"/>
      <c r="F144" s="4"/>
      <c r="G144" s="6"/>
      <c r="H144" s="23"/>
      <c r="I144" s="4"/>
      <c r="J144" s="4"/>
      <c r="K144" s="4"/>
      <c r="L144" s="4"/>
      <c r="M144" s="4"/>
    </row>
    <row r="145" spans="1:52" x14ac:dyDescent="0.3">
      <c r="C145" s="53"/>
      <c r="F145" s="4"/>
      <c r="G145" s="6"/>
      <c r="H145" s="23"/>
      <c r="I145" s="4"/>
      <c r="J145" s="4"/>
      <c r="K145" s="4"/>
      <c r="L145" s="4"/>
      <c r="M145" s="4"/>
    </row>
    <row r="146" spans="1:52" x14ac:dyDescent="0.3">
      <c r="C146" s="53"/>
      <c r="F146" s="4"/>
      <c r="G146" s="6"/>
      <c r="H146" s="23"/>
      <c r="I146" s="4"/>
      <c r="J146" s="4"/>
      <c r="K146" s="4"/>
      <c r="L146" s="4"/>
      <c r="M146" s="4"/>
    </row>
    <row r="147" spans="1:52" x14ac:dyDescent="0.3">
      <c r="C147" s="53"/>
      <c r="F147" s="4"/>
      <c r="G147" s="6"/>
      <c r="H147" s="23"/>
      <c r="I147" s="4"/>
      <c r="J147" s="4"/>
      <c r="K147" s="4"/>
      <c r="L147" s="4"/>
      <c r="M147" s="4"/>
    </row>
    <row r="148" spans="1:52" x14ac:dyDescent="0.3">
      <c r="C148" s="53"/>
      <c r="F148" s="4"/>
      <c r="G148" s="6"/>
      <c r="H148" s="23"/>
      <c r="I148" s="4"/>
      <c r="J148" s="4"/>
      <c r="K148" s="4"/>
      <c r="L148" s="4"/>
      <c r="M148" s="4"/>
    </row>
    <row r="149" spans="1:52" x14ac:dyDescent="0.3">
      <c r="C149" s="53"/>
      <c r="F149" s="4"/>
      <c r="G149" s="6"/>
      <c r="H149" s="23"/>
      <c r="I149" s="4"/>
      <c r="J149" s="4"/>
      <c r="K149" s="4"/>
      <c r="L149" s="4"/>
      <c r="M149" s="4"/>
    </row>
    <row r="150" spans="1:52" x14ac:dyDescent="0.3">
      <c r="C150" s="53"/>
      <c r="F150" s="4"/>
      <c r="G150" s="6"/>
      <c r="H150" s="23"/>
      <c r="I150" s="4"/>
      <c r="J150" s="4"/>
      <c r="K150" s="4"/>
      <c r="L150" s="4"/>
      <c r="M150" s="4"/>
    </row>
    <row r="151" spans="1:52" s="5" customFormat="1" x14ac:dyDescent="0.3">
      <c r="A151" s="1"/>
      <c r="B151" s="2"/>
      <c r="C151" s="53"/>
      <c r="E151" s="4"/>
      <c r="F151" s="3"/>
      <c r="G151" s="6"/>
      <c r="H151" s="23"/>
      <c r="I151" s="3"/>
      <c r="J151" s="3"/>
      <c r="K151" s="3"/>
      <c r="L151" s="3"/>
      <c r="M151" s="3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1:52" s="5" customFormat="1" x14ac:dyDescent="0.3">
      <c r="A152" s="1"/>
      <c r="B152" s="2"/>
      <c r="C152" s="53"/>
      <c r="E152" s="4"/>
      <c r="F152" s="3"/>
      <c r="G152" s="6"/>
      <c r="H152" s="23"/>
      <c r="I152" s="3"/>
      <c r="J152" s="3"/>
      <c r="K152" s="3"/>
      <c r="L152" s="3"/>
      <c r="M152" s="3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1:52" s="5" customFormat="1" x14ac:dyDescent="0.3">
      <c r="A153" s="1"/>
      <c r="B153" s="2"/>
      <c r="C153" s="53"/>
      <c r="E153" s="4"/>
      <c r="F153" s="3"/>
      <c r="G153" s="6"/>
      <c r="H153" s="23"/>
      <c r="I153" s="3"/>
      <c r="J153" s="3"/>
      <c r="K153" s="3"/>
      <c r="L153" s="3"/>
      <c r="M153" s="3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1:52" s="5" customFormat="1" x14ac:dyDescent="0.3">
      <c r="A154" s="1"/>
      <c r="B154" s="2"/>
      <c r="C154" s="53"/>
      <c r="E154" s="4"/>
      <c r="F154" s="3"/>
      <c r="G154" s="6"/>
      <c r="H154" s="23"/>
      <c r="I154" s="3"/>
      <c r="J154" s="3"/>
      <c r="K154" s="3"/>
      <c r="L154" s="3"/>
      <c r="M154" s="3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1:52" s="5" customFormat="1" x14ac:dyDescent="0.3">
      <c r="A155" s="1"/>
      <c r="B155" s="2"/>
      <c r="C155" s="53"/>
      <c r="E155" s="4"/>
      <c r="F155" s="3"/>
      <c r="G155" s="6"/>
      <c r="H155" s="23"/>
      <c r="I155" s="3"/>
      <c r="J155" s="3"/>
      <c r="K155" s="3"/>
      <c r="L155" s="3"/>
      <c r="M155" s="3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1:52" s="5" customFormat="1" x14ac:dyDescent="0.3">
      <c r="A156" s="1"/>
      <c r="B156" s="2"/>
      <c r="C156" s="53"/>
      <c r="E156" s="4"/>
      <c r="F156" s="3"/>
      <c r="G156" s="6"/>
      <c r="H156" s="23"/>
      <c r="I156" s="3"/>
      <c r="J156" s="3"/>
      <c r="K156" s="3"/>
      <c r="L156" s="3"/>
      <c r="M156" s="3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1:52" s="5" customFormat="1" x14ac:dyDescent="0.3">
      <c r="A157" s="1"/>
      <c r="B157" s="2"/>
      <c r="C157" s="53"/>
      <c r="E157" s="4"/>
      <c r="F157" s="3"/>
      <c r="G157" s="6"/>
      <c r="H157" s="23"/>
      <c r="I157" s="3"/>
      <c r="J157" s="3"/>
      <c r="K157" s="3"/>
      <c r="L157" s="3"/>
      <c r="M157" s="3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1:52" s="5" customFormat="1" x14ac:dyDescent="0.3">
      <c r="A158" s="1"/>
      <c r="B158" s="2"/>
      <c r="C158" s="53"/>
      <c r="E158" s="4"/>
      <c r="F158" s="3"/>
      <c r="G158" s="6"/>
      <c r="H158" s="23"/>
      <c r="I158" s="3"/>
      <c r="J158" s="3"/>
      <c r="K158" s="3"/>
      <c r="L158" s="3"/>
      <c r="M158" s="3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1:52" s="5" customFormat="1" x14ac:dyDescent="0.3">
      <c r="A159" s="1"/>
      <c r="B159" s="2"/>
      <c r="C159" s="53"/>
      <c r="E159" s="4"/>
      <c r="F159" s="3"/>
      <c r="G159" s="6"/>
      <c r="H159" s="23"/>
      <c r="I159" s="3"/>
      <c r="J159" s="3"/>
      <c r="K159" s="3"/>
      <c r="L159" s="3"/>
      <c r="M159" s="3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1:52" s="5" customFormat="1" x14ac:dyDescent="0.3">
      <c r="A160" s="1"/>
      <c r="B160" s="2"/>
      <c r="C160" s="53"/>
      <c r="E160" s="4"/>
      <c r="F160" s="3"/>
      <c r="G160" s="6"/>
      <c r="H160" s="23"/>
      <c r="I160" s="3"/>
      <c r="J160" s="3"/>
      <c r="K160" s="3"/>
      <c r="L160" s="3"/>
      <c r="M160" s="3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1:52" s="5" customFormat="1" x14ac:dyDescent="0.3">
      <c r="A161" s="1"/>
      <c r="B161" s="2"/>
      <c r="C161" s="53"/>
      <c r="E161" s="4"/>
      <c r="F161" s="3"/>
      <c r="G161" s="6"/>
      <c r="H161" s="23"/>
      <c r="I161" s="3"/>
      <c r="J161" s="3"/>
      <c r="K161" s="3"/>
      <c r="L161" s="3"/>
      <c r="M161" s="3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1:52" s="5" customFormat="1" x14ac:dyDescent="0.3">
      <c r="A162" s="1"/>
      <c r="B162" s="2"/>
      <c r="C162" s="53"/>
      <c r="E162" s="4"/>
      <c r="F162" s="3"/>
      <c r="G162" s="6"/>
      <c r="H162" s="23"/>
      <c r="I162" s="3"/>
      <c r="J162" s="3"/>
      <c r="K162" s="3"/>
      <c r="L162" s="3"/>
      <c r="M162" s="3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1:52" s="5" customFormat="1" x14ac:dyDescent="0.3">
      <c r="A163" s="1"/>
      <c r="B163" s="2"/>
      <c r="C163" s="53"/>
      <c r="E163" s="4"/>
      <c r="F163" s="3"/>
      <c r="G163" s="6"/>
      <c r="H163" s="23"/>
      <c r="I163" s="3"/>
      <c r="J163" s="3"/>
      <c r="K163" s="3"/>
      <c r="L163" s="3"/>
      <c r="M163" s="3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1:52" s="5" customFormat="1" x14ac:dyDescent="0.3">
      <c r="A164" s="1"/>
      <c r="B164" s="2"/>
      <c r="C164" s="53"/>
      <c r="E164" s="4"/>
      <c r="F164" s="3"/>
      <c r="G164" s="6"/>
      <c r="H164" s="23"/>
      <c r="I164" s="3"/>
      <c r="J164" s="3"/>
      <c r="K164" s="3"/>
      <c r="L164" s="3"/>
      <c r="M164" s="3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1:52" s="5" customFormat="1" x14ac:dyDescent="0.3">
      <c r="A165" s="1"/>
      <c r="B165" s="2"/>
      <c r="C165" s="53"/>
      <c r="E165" s="4"/>
      <c r="F165" s="3"/>
      <c r="G165" s="6"/>
      <c r="H165" s="23"/>
      <c r="I165" s="3"/>
      <c r="J165" s="3"/>
      <c r="K165" s="3"/>
      <c r="L165" s="3"/>
      <c r="M165" s="3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1:52" s="5" customFormat="1" x14ac:dyDescent="0.3">
      <c r="A166" s="1"/>
      <c r="B166" s="2"/>
      <c r="C166" s="53"/>
      <c r="E166" s="4"/>
      <c r="F166" s="3"/>
      <c r="G166" s="6"/>
      <c r="H166" s="23"/>
      <c r="I166" s="3"/>
      <c r="J166" s="3"/>
      <c r="K166" s="3"/>
      <c r="L166" s="3"/>
      <c r="M166" s="3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1:52" s="5" customFormat="1" x14ac:dyDescent="0.3">
      <c r="A167" s="1"/>
      <c r="B167" s="2"/>
      <c r="C167" s="53"/>
      <c r="E167" s="4"/>
      <c r="F167" s="3"/>
      <c r="G167" s="6"/>
      <c r="H167" s="23"/>
      <c r="I167" s="3"/>
      <c r="J167" s="3"/>
      <c r="K167" s="3"/>
      <c r="L167" s="3"/>
      <c r="M167" s="3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1:52" s="5" customFormat="1" x14ac:dyDescent="0.3">
      <c r="A168" s="1"/>
      <c r="B168" s="2"/>
      <c r="C168" s="53"/>
      <c r="E168" s="4"/>
      <c r="F168" s="3"/>
      <c r="G168" s="6"/>
      <c r="H168" s="23"/>
      <c r="I168" s="3"/>
      <c r="J168" s="3"/>
      <c r="K168" s="3"/>
      <c r="L168" s="3"/>
      <c r="M168" s="3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1:52" s="5" customFormat="1" x14ac:dyDescent="0.3">
      <c r="A169" s="1"/>
      <c r="B169" s="2"/>
      <c r="C169" s="53"/>
      <c r="E169" s="4"/>
      <c r="F169" s="3"/>
      <c r="G169" s="6"/>
      <c r="H169" s="23"/>
      <c r="I169" s="3"/>
      <c r="J169" s="3"/>
      <c r="K169" s="3"/>
      <c r="L169" s="3"/>
      <c r="M169" s="3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1:52" s="5" customFormat="1" x14ac:dyDescent="0.3">
      <c r="A170" s="1"/>
      <c r="B170" s="2"/>
      <c r="C170" s="53"/>
      <c r="E170" s="4"/>
      <c r="F170" s="3"/>
      <c r="G170" s="6"/>
      <c r="H170" s="23"/>
      <c r="I170" s="3"/>
      <c r="J170" s="3"/>
      <c r="K170" s="3"/>
      <c r="L170" s="3"/>
      <c r="M170" s="3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1:52" s="5" customFormat="1" x14ac:dyDescent="0.3">
      <c r="A171" s="1"/>
      <c r="B171" s="2"/>
      <c r="C171" s="53"/>
      <c r="E171" s="4"/>
      <c r="F171" s="3"/>
      <c r="G171" s="6"/>
      <c r="H171" s="23"/>
      <c r="I171" s="3"/>
      <c r="J171" s="3"/>
      <c r="K171" s="3"/>
      <c r="L171" s="3"/>
      <c r="M171" s="3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1:52" s="5" customFormat="1" x14ac:dyDescent="0.3">
      <c r="A172" s="1"/>
      <c r="B172" s="2"/>
      <c r="C172" s="53"/>
      <c r="E172" s="4"/>
      <c r="F172" s="3"/>
      <c r="G172" s="6"/>
      <c r="H172" s="23"/>
      <c r="I172" s="3"/>
      <c r="J172" s="3"/>
      <c r="K172" s="3"/>
      <c r="L172" s="3"/>
      <c r="M172" s="3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1:52" s="5" customFormat="1" x14ac:dyDescent="0.3">
      <c r="A173" s="1"/>
      <c r="B173" s="2"/>
      <c r="C173" s="53"/>
      <c r="E173" s="4"/>
      <c r="F173" s="3"/>
      <c r="G173" s="6"/>
      <c r="H173" s="23"/>
      <c r="I173" s="3"/>
      <c r="J173" s="3"/>
      <c r="K173" s="3"/>
      <c r="L173" s="3"/>
      <c r="M173" s="3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1:52" s="5" customFormat="1" x14ac:dyDescent="0.3">
      <c r="A174" s="1"/>
      <c r="B174" s="2"/>
      <c r="C174" s="53"/>
      <c r="E174" s="4"/>
      <c r="F174" s="3"/>
      <c r="G174" s="6"/>
      <c r="H174" s="23"/>
      <c r="I174" s="3"/>
      <c r="J174" s="3"/>
      <c r="K174" s="3"/>
      <c r="L174" s="3"/>
      <c r="M174" s="3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1:52" s="5" customFormat="1" x14ac:dyDescent="0.3">
      <c r="A175" s="1"/>
      <c r="B175" s="2"/>
      <c r="C175" s="53"/>
      <c r="E175" s="4"/>
      <c r="F175" s="3"/>
      <c r="G175" s="6"/>
      <c r="H175" s="23"/>
      <c r="I175" s="3"/>
      <c r="J175" s="3"/>
      <c r="K175" s="3"/>
      <c r="L175" s="3"/>
      <c r="M175" s="3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1:52" s="5" customFormat="1" x14ac:dyDescent="0.3">
      <c r="A176" s="1"/>
      <c r="B176" s="2"/>
      <c r="C176" s="53"/>
      <c r="E176" s="4"/>
      <c r="F176" s="3"/>
      <c r="G176" s="6"/>
      <c r="H176" s="23"/>
      <c r="I176" s="3"/>
      <c r="J176" s="3"/>
      <c r="K176" s="3"/>
      <c r="L176" s="3"/>
      <c r="M176" s="3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1:52" s="5" customFormat="1" x14ac:dyDescent="0.3">
      <c r="A177" s="1"/>
      <c r="B177" s="2"/>
      <c r="C177" s="53"/>
      <c r="E177" s="4"/>
      <c r="F177" s="3"/>
      <c r="G177" s="6"/>
      <c r="H177" s="23"/>
      <c r="I177" s="3"/>
      <c r="J177" s="3"/>
      <c r="K177" s="3"/>
      <c r="L177" s="3"/>
      <c r="M177" s="3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1:52" s="5" customFormat="1" x14ac:dyDescent="0.3">
      <c r="A178" s="1"/>
      <c r="B178" s="2"/>
      <c r="C178" s="53"/>
      <c r="E178" s="4"/>
      <c r="F178" s="3"/>
      <c r="G178" s="6"/>
      <c r="H178" s="23"/>
      <c r="I178" s="3"/>
      <c r="J178" s="3"/>
      <c r="K178" s="3"/>
      <c r="L178" s="3"/>
      <c r="M178" s="3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1:52" s="5" customFormat="1" x14ac:dyDescent="0.3">
      <c r="A179" s="1"/>
      <c r="B179" s="2"/>
      <c r="C179" s="53"/>
      <c r="E179" s="4"/>
      <c r="F179" s="3"/>
      <c r="G179" s="6"/>
      <c r="H179" s="23"/>
      <c r="I179" s="3"/>
      <c r="J179" s="3"/>
      <c r="K179" s="3"/>
      <c r="L179" s="3"/>
      <c r="M179" s="3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1:52" s="5" customFormat="1" x14ac:dyDescent="0.3">
      <c r="A180" s="1"/>
      <c r="B180" s="2"/>
      <c r="C180" s="53"/>
      <c r="E180" s="4"/>
      <c r="F180" s="3"/>
      <c r="G180" s="6"/>
      <c r="H180" s="23"/>
      <c r="I180" s="3"/>
      <c r="J180" s="3"/>
      <c r="K180" s="3"/>
      <c r="L180" s="3"/>
      <c r="M180" s="3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1:52" s="5" customFormat="1" x14ac:dyDescent="0.3">
      <c r="A181" s="1"/>
      <c r="B181" s="2"/>
      <c r="C181" s="53"/>
      <c r="E181" s="4"/>
      <c r="F181" s="3"/>
      <c r="G181" s="6"/>
      <c r="H181" s="23"/>
      <c r="I181" s="3"/>
      <c r="J181" s="3"/>
      <c r="K181" s="3"/>
      <c r="L181" s="3"/>
      <c r="M181" s="3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1:52" s="5" customFormat="1" x14ac:dyDescent="0.3">
      <c r="A182" s="1"/>
      <c r="B182" s="2"/>
      <c r="C182" s="53"/>
      <c r="E182" s="4"/>
      <c r="F182" s="3"/>
      <c r="G182" s="6"/>
      <c r="H182" s="23"/>
      <c r="I182" s="3"/>
      <c r="J182" s="3"/>
      <c r="K182" s="3"/>
      <c r="L182" s="3"/>
      <c r="M182" s="3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1:52" s="5" customFormat="1" x14ac:dyDescent="0.3">
      <c r="A183" s="1"/>
      <c r="B183" s="2"/>
      <c r="C183" s="53"/>
      <c r="E183" s="4"/>
      <c r="F183" s="3"/>
      <c r="G183" s="6"/>
      <c r="H183" s="23"/>
      <c r="I183" s="3"/>
      <c r="J183" s="3"/>
      <c r="K183" s="3"/>
      <c r="L183" s="3"/>
      <c r="M183" s="3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1:52" s="5" customFormat="1" x14ac:dyDescent="0.3">
      <c r="A184" s="1"/>
      <c r="B184" s="2"/>
      <c r="C184" s="53"/>
      <c r="E184" s="4"/>
      <c r="F184" s="3"/>
      <c r="G184" s="6"/>
      <c r="H184" s="23"/>
      <c r="I184" s="3"/>
      <c r="J184" s="3"/>
      <c r="K184" s="3"/>
      <c r="L184" s="3"/>
      <c r="M184" s="3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1:52" s="5" customFormat="1" x14ac:dyDescent="0.3">
      <c r="A185" s="1"/>
      <c r="B185" s="2"/>
      <c r="C185" s="53"/>
      <c r="E185" s="4"/>
      <c r="F185" s="3"/>
      <c r="G185" s="6"/>
      <c r="H185" s="23"/>
      <c r="I185" s="3"/>
      <c r="J185" s="3"/>
      <c r="K185" s="3"/>
      <c r="L185" s="3"/>
      <c r="M185" s="3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1:52" s="5" customFormat="1" x14ac:dyDescent="0.3">
      <c r="A186" s="1"/>
      <c r="B186" s="2"/>
      <c r="C186" s="53"/>
      <c r="E186" s="4"/>
      <c r="F186" s="3"/>
      <c r="G186" s="6"/>
      <c r="H186" s="23"/>
      <c r="I186" s="3"/>
      <c r="J186" s="3"/>
      <c r="K186" s="3"/>
      <c r="L186" s="3"/>
      <c r="M186" s="3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1:52" s="5" customFormat="1" x14ac:dyDescent="0.3">
      <c r="A187" s="1"/>
      <c r="B187" s="2"/>
      <c r="C187" s="53"/>
      <c r="E187" s="4"/>
      <c r="F187" s="3"/>
      <c r="G187" s="6"/>
      <c r="H187" s="23"/>
      <c r="I187" s="3"/>
      <c r="J187" s="3"/>
      <c r="K187" s="3"/>
      <c r="L187" s="3"/>
      <c r="M187" s="3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1:52" s="5" customFormat="1" x14ac:dyDescent="0.3">
      <c r="A188" s="1"/>
      <c r="B188" s="2"/>
      <c r="C188" s="53"/>
      <c r="E188" s="4"/>
      <c r="F188" s="3"/>
      <c r="G188" s="6"/>
      <c r="H188" s="23"/>
      <c r="I188" s="3"/>
      <c r="J188" s="3"/>
      <c r="K188" s="3"/>
      <c r="L188" s="3"/>
      <c r="M188" s="3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1:52" s="5" customFormat="1" x14ac:dyDescent="0.3">
      <c r="A189" s="1"/>
      <c r="B189" s="2"/>
      <c r="C189" s="53"/>
      <c r="E189" s="4"/>
      <c r="F189" s="3"/>
      <c r="G189" s="6"/>
      <c r="H189" s="23"/>
      <c r="I189" s="3"/>
      <c r="J189" s="3"/>
      <c r="K189" s="3"/>
      <c r="L189" s="3"/>
      <c r="M189" s="3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1:52" s="5" customFormat="1" x14ac:dyDescent="0.3">
      <c r="A190" s="1"/>
      <c r="B190" s="2"/>
      <c r="C190" s="53"/>
      <c r="E190" s="4"/>
      <c r="F190" s="3"/>
      <c r="G190" s="6"/>
      <c r="H190" s="23"/>
      <c r="I190" s="3"/>
      <c r="J190" s="3"/>
      <c r="K190" s="3"/>
      <c r="L190" s="3"/>
      <c r="M190" s="3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1:52" s="5" customFormat="1" x14ac:dyDescent="0.3">
      <c r="A191" s="1"/>
      <c r="B191" s="2"/>
      <c r="C191" s="53"/>
      <c r="E191" s="4"/>
      <c r="F191" s="3"/>
      <c r="G191" s="6"/>
      <c r="H191" s="23"/>
      <c r="I191" s="3"/>
      <c r="J191" s="3"/>
      <c r="K191" s="3"/>
      <c r="L191" s="3"/>
      <c r="M191" s="3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1:52" s="5" customFormat="1" x14ac:dyDescent="0.3">
      <c r="A192" s="1"/>
      <c r="B192" s="2"/>
      <c r="C192" s="53"/>
      <c r="E192" s="4"/>
      <c r="F192" s="3"/>
      <c r="G192" s="6"/>
      <c r="H192" s="23"/>
      <c r="I192" s="3"/>
      <c r="J192" s="3"/>
      <c r="K192" s="3"/>
      <c r="L192" s="3"/>
      <c r="M192" s="3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1:52" s="5" customFormat="1" x14ac:dyDescent="0.3">
      <c r="A193" s="1"/>
      <c r="B193" s="2"/>
      <c r="C193" s="53"/>
      <c r="E193" s="4"/>
      <c r="F193" s="3"/>
      <c r="G193" s="6"/>
      <c r="H193" s="23"/>
      <c r="I193" s="3"/>
      <c r="J193" s="3"/>
      <c r="K193" s="3"/>
      <c r="L193" s="3"/>
      <c r="M193" s="3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1:52" s="5" customFormat="1" x14ac:dyDescent="0.3">
      <c r="A194" s="1"/>
      <c r="B194" s="2"/>
      <c r="C194" s="53"/>
      <c r="E194" s="4"/>
      <c r="F194" s="3"/>
      <c r="G194" s="6"/>
      <c r="H194" s="23"/>
      <c r="I194" s="3"/>
      <c r="J194" s="3"/>
      <c r="K194" s="3"/>
      <c r="L194" s="3"/>
      <c r="M194" s="3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1:52" s="5" customFormat="1" x14ac:dyDescent="0.3">
      <c r="A195" s="1"/>
      <c r="B195" s="2"/>
      <c r="C195" s="53"/>
      <c r="E195" s="4"/>
      <c r="F195" s="3"/>
      <c r="G195" s="6"/>
      <c r="H195" s="23"/>
      <c r="I195" s="3"/>
      <c r="J195" s="3"/>
      <c r="K195" s="3"/>
      <c r="L195" s="3"/>
      <c r="M195" s="3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1:52" s="5" customFormat="1" x14ac:dyDescent="0.3">
      <c r="A196" s="1"/>
      <c r="B196" s="2"/>
      <c r="C196" s="53"/>
      <c r="E196" s="4"/>
      <c r="F196" s="3"/>
      <c r="G196" s="6"/>
      <c r="H196" s="23"/>
      <c r="I196" s="3"/>
      <c r="J196" s="3"/>
      <c r="K196" s="3"/>
      <c r="L196" s="3"/>
      <c r="M196" s="3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1:52" s="5" customFormat="1" x14ac:dyDescent="0.3">
      <c r="A197" s="1"/>
      <c r="B197" s="2"/>
      <c r="C197" s="53"/>
      <c r="E197" s="4"/>
      <c r="F197" s="3"/>
      <c r="G197" s="6"/>
      <c r="H197" s="3"/>
      <c r="I197" s="3"/>
      <c r="J197" s="3"/>
      <c r="K197" s="3"/>
      <c r="L197" s="3"/>
      <c r="M197" s="3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1:52" s="5" customFormat="1" x14ac:dyDescent="0.3">
      <c r="A198" s="1"/>
      <c r="B198" s="2"/>
      <c r="C198" s="53"/>
      <c r="E198" s="4"/>
      <c r="F198" s="3"/>
      <c r="G198" s="6"/>
      <c r="H198" s="3"/>
      <c r="I198" s="3"/>
      <c r="J198" s="3"/>
      <c r="K198" s="3"/>
      <c r="L198" s="3"/>
      <c r="M198" s="3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1:52" s="5" customFormat="1" x14ac:dyDescent="0.3">
      <c r="A199" s="1"/>
      <c r="B199" s="2"/>
      <c r="C199" s="53"/>
      <c r="E199" s="4"/>
      <c r="F199" s="3"/>
      <c r="G199" s="6"/>
      <c r="H199" s="3"/>
      <c r="I199" s="3"/>
      <c r="J199" s="3"/>
      <c r="K199" s="3"/>
      <c r="L199" s="3"/>
      <c r="M199" s="3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1:52" s="5" customFormat="1" x14ac:dyDescent="0.3">
      <c r="A200" s="1"/>
      <c r="B200" s="2"/>
      <c r="C200" s="53"/>
      <c r="E200" s="4"/>
      <c r="F200" s="3"/>
      <c r="G200" s="6"/>
      <c r="H200" s="3"/>
      <c r="I200" s="3"/>
      <c r="J200" s="3"/>
      <c r="K200" s="3"/>
      <c r="L200" s="3"/>
      <c r="M200" s="3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1:52" s="5" customFormat="1" x14ac:dyDescent="0.3">
      <c r="A201" s="1"/>
      <c r="B201" s="2"/>
      <c r="C201" s="53"/>
      <c r="E201" s="4"/>
      <c r="F201" s="3"/>
      <c r="G201" s="6"/>
      <c r="H201" s="3"/>
      <c r="I201" s="3"/>
      <c r="J201" s="3"/>
      <c r="K201" s="3"/>
      <c r="L201" s="3"/>
      <c r="M201" s="3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1:52" s="5" customFormat="1" x14ac:dyDescent="0.3">
      <c r="A202" s="1"/>
      <c r="B202" s="2"/>
      <c r="C202" s="53"/>
      <c r="E202" s="4"/>
      <c r="F202" s="3"/>
      <c r="G202" s="6"/>
      <c r="H202" s="3"/>
      <c r="I202" s="3"/>
      <c r="J202" s="3"/>
      <c r="K202" s="3"/>
      <c r="L202" s="3"/>
      <c r="M202" s="3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2" s="5" customFormat="1" x14ac:dyDescent="0.3">
      <c r="A203" s="1"/>
      <c r="B203" s="2"/>
      <c r="C203" s="53"/>
      <c r="E203" s="4"/>
      <c r="F203" s="3"/>
      <c r="G203" s="3"/>
      <c r="H203" s="3"/>
      <c r="I203" s="3"/>
      <c r="J203" s="3"/>
      <c r="K203" s="3"/>
      <c r="L203" s="3"/>
      <c r="M203" s="3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1:52" s="5" customFormat="1" x14ac:dyDescent="0.3">
      <c r="A204" s="1"/>
      <c r="B204" s="2"/>
      <c r="C204" s="53"/>
      <c r="E204" s="4"/>
      <c r="F204" s="3"/>
      <c r="G204" s="3"/>
      <c r="H204" s="3"/>
      <c r="I204" s="3"/>
      <c r="J204" s="3"/>
      <c r="K204" s="3"/>
      <c r="L204" s="3"/>
      <c r="M204" s="3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1:52" s="5" customFormat="1" x14ac:dyDescent="0.3">
      <c r="A205" s="1"/>
      <c r="B205" s="2"/>
      <c r="C205" s="53"/>
      <c r="E205" s="4"/>
      <c r="F205" s="3"/>
      <c r="G205" s="3"/>
      <c r="H205" s="3"/>
      <c r="I205" s="3"/>
      <c r="J205" s="3"/>
      <c r="K205" s="3"/>
      <c r="L205" s="3"/>
      <c r="M205" s="3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1:52" s="5" customFormat="1" x14ac:dyDescent="0.3">
      <c r="A206" s="1"/>
      <c r="B206" s="2"/>
      <c r="C206" s="53"/>
      <c r="E206" s="4"/>
      <c r="F206" s="3"/>
      <c r="G206" s="3"/>
      <c r="H206" s="3"/>
      <c r="I206" s="3"/>
      <c r="J206" s="3"/>
      <c r="K206" s="3"/>
      <c r="L206" s="3"/>
      <c r="M206" s="3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1:52" s="5" customFormat="1" x14ac:dyDescent="0.3">
      <c r="A207" s="1"/>
      <c r="B207" s="2"/>
      <c r="C207" s="53"/>
      <c r="E207" s="4"/>
      <c r="F207" s="3"/>
      <c r="G207" s="3"/>
      <c r="H207" s="3"/>
      <c r="I207" s="3"/>
      <c r="J207" s="3"/>
      <c r="K207" s="3"/>
      <c r="L207" s="3"/>
      <c r="M207" s="3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1:52" s="5" customFormat="1" x14ac:dyDescent="0.3">
      <c r="A208" s="1"/>
      <c r="B208" s="2"/>
      <c r="C208" s="53"/>
      <c r="E208" s="4"/>
      <c r="F208" s="3"/>
      <c r="G208" s="3"/>
      <c r="H208" s="3"/>
      <c r="I208" s="3"/>
      <c r="J208" s="3"/>
      <c r="K208" s="3"/>
      <c r="L208" s="3"/>
      <c r="M208" s="3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1:52" s="5" customFormat="1" x14ac:dyDescent="0.3">
      <c r="A209" s="1"/>
      <c r="B209" s="2"/>
      <c r="C209" s="53"/>
      <c r="E209" s="4"/>
      <c r="F209" s="3"/>
      <c r="G209" s="3"/>
      <c r="H209" s="3"/>
      <c r="I209" s="3"/>
      <c r="J209" s="3"/>
      <c r="K209" s="3"/>
      <c r="L209" s="3"/>
      <c r="M209" s="3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1:52" s="5" customFormat="1" x14ac:dyDescent="0.3">
      <c r="A210" s="1"/>
      <c r="B210" s="2"/>
      <c r="C210" s="53"/>
      <c r="E210" s="4"/>
      <c r="F210" s="3"/>
      <c r="G210" s="3"/>
      <c r="H210" s="3"/>
      <c r="I210" s="3"/>
      <c r="J210" s="3"/>
      <c r="K210" s="3"/>
      <c r="L210" s="3"/>
      <c r="M210" s="3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1:52" s="5" customFormat="1" x14ac:dyDescent="0.3">
      <c r="A211" s="1"/>
      <c r="B211" s="2"/>
      <c r="C211" s="53"/>
      <c r="E211" s="4"/>
      <c r="F211" s="3"/>
      <c r="G211" s="3"/>
      <c r="H211" s="3"/>
      <c r="I211" s="3"/>
      <c r="J211" s="3"/>
      <c r="K211" s="3"/>
      <c r="L211" s="3"/>
      <c r="M211" s="3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1:52" s="5" customFormat="1" x14ac:dyDescent="0.3">
      <c r="A212" s="1"/>
      <c r="B212" s="2"/>
      <c r="C212" s="53"/>
      <c r="E212" s="4"/>
      <c r="F212" s="3"/>
      <c r="G212" s="3"/>
      <c r="H212" s="3"/>
      <c r="I212" s="3"/>
      <c r="J212" s="3"/>
      <c r="K212" s="3"/>
      <c r="L212" s="3"/>
      <c r="M212" s="3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1:52" s="5" customFormat="1" x14ac:dyDescent="0.3">
      <c r="A213" s="1"/>
      <c r="B213" s="2"/>
      <c r="C213" s="53"/>
      <c r="E213" s="4"/>
      <c r="F213" s="3"/>
      <c r="G213" s="3"/>
      <c r="H213" s="3"/>
      <c r="I213" s="3"/>
      <c r="J213" s="3"/>
      <c r="K213" s="3"/>
      <c r="L213" s="3"/>
      <c r="M213" s="3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1:52" s="5" customFormat="1" x14ac:dyDescent="0.3">
      <c r="A214" s="1"/>
      <c r="B214" s="2"/>
      <c r="C214" s="53"/>
      <c r="E214" s="4"/>
      <c r="F214" s="3"/>
      <c r="G214" s="3"/>
      <c r="H214" s="3"/>
      <c r="I214" s="3"/>
      <c r="J214" s="3"/>
      <c r="K214" s="3"/>
      <c r="L214" s="3"/>
      <c r="M214" s="3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1:52" s="5" customFormat="1" x14ac:dyDescent="0.3">
      <c r="A215" s="1"/>
      <c r="B215" s="2"/>
      <c r="C215" s="53"/>
      <c r="E215" s="4"/>
      <c r="F215" s="3"/>
      <c r="G215" s="3"/>
      <c r="H215" s="3"/>
      <c r="I215" s="3"/>
      <c r="J215" s="3"/>
      <c r="K215" s="3"/>
      <c r="L215" s="3"/>
      <c r="M215" s="3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1:52" s="5" customFormat="1" x14ac:dyDescent="0.3">
      <c r="A216" s="1"/>
      <c r="B216" s="2"/>
      <c r="C216" s="53"/>
      <c r="E216" s="4"/>
      <c r="F216" s="3"/>
      <c r="G216" s="3"/>
      <c r="H216" s="3"/>
      <c r="I216" s="3"/>
      <c r="J216" s="3"/>
      <c r="K216" s="3"/>
      <c r="L216" s="3"/>
      <c r="M216" s="3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1:52" s="5" customFormat="1" x14ac:dyDescent="0.3">
      <c r="A217" s="1"/>
      <c r="B217" s="2"/>
      <c r="C217" s="53"/>
      <c r="E217" s="4"/>
      <c r="F217" s="3"/>
      <c r="G217" s="3"/>
      <c r="H217" s="3"/>
      <c r="I217" s="3"/>
      <c r="J217" s="3"/>
      <c r="K217" s="3"/>
      <c r="L217" s="3"/>
      <c r="M217" s="3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1:52" s="5" customFormat="1" x14ac:dyDescent="0.3">
      <c r="A218" s="1"/>
      <c r="B218" s="2"/>
      <c r="C218" s="53"/>
      <c r="E218" s="4"/>
      <c r="F218" s="3"/>
      <c r="G218" s="3"/>
      <c r="H218" s="3"/>
      <c r="I218" s="3"/>
      <c r="J218" s="3"/>
      <c r="K218" s="3"/>
      <c r="L218" s="3"/>
      <c r="M218" s="3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1:52" s="5" customFormat="1" x14ac:dyDescent="0.3">
      <c r="A219" s="1"/>
      <c r="B219" s="2"/>
      <c r="C219" s="53"/>
      <c r="E219" s="4"/>
      <c r="F219" s="3"/>
      <c r="G219" s="3"/>
      <c r="H219" s="3"/>
      <c r="I219" s="3"/>
      <c r="J219" s="3"/>
      <c r="K219" s="3"/>
      <c r="L219" s="3"/>
      <c r="M219" s="3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1:52" s="5" customFormat="1" x14ac:dyDescent="0.3">
      <c r="A220" s="1"/>
      <c r="B220" s="2"/>
      <c r="C220" s="53"/>
      <c r="E220" s="4"/>
      <c r="F220" s="3"/>
      <c r="G220" s="3"/>
      <c r="H220" s="3"/>
      <c r="I220" s="3"/>
      <c r="J220" s="3"/>
      <c r="K220" s="3"/>
      <c r="L220" s="3"/>
      <c r="M220" s="3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1:52" s="5" customFormat="1" x14ac:dyDescent="0.3">
      <c r="A221" s="1"/>
      <c r="B221" s="2"/>
      <c r="C221" s="53"/>
      <c r="E221" s="4"/>
      <c r="F221" s="3"/>
      <c r="G221" s="3"/>
      <c r="H221" s="3"/>
      <c r="I221" s="3"/>
      <c r="J221" s="3"/>
      <c r="K221" s="3"/>
      <c r="L221" s="3"/>
      <c r="M221" s="3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1:52" s="5" customFormat="1" x14ac:dyDescent="0.3">
      <c r="A222" s="1"/>
      <c r="B222" s="2"/>
      <c r="C222" s="53"/>
      <c r="E222" s="4"/>
      <c r="F222" s="3"/>
      <c r="G222" s="3"/>
      <c r="H222" s="3"/>
      <c r="I222" s="3"/>
      <c r="J222" s="3"/>
      <c r="K222" s="3"/>
      <c r="L222" s="3"/>
      <c r="M222" s="3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1:52" s="5" customFormat="1" x14ac:dyDescent="0.3">
      <c r="A223" s="1"/>
      <c r="B223" s="2"/>
      <c r="C223" s="53"/>
      <c r="E223" s="4"/>
      <c r="F223" s="3"/>
      <c r="G223" s="3"/>
      <c r="H223" s="3"/>
      <c r="I223" s="3"/>
      <c r="J223" s="3"/>
      <c r="K223" s="3"/>
      <c r="L223" s="3"/>
      <c r="M223" s="3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1:52" s="5" customFormat="1" x14ac:dyDescent="0.3">
      <c r="A224" s="1"/>
      <c r="B224" s="2"/>
      <c r="C224" s="53"/>
      <c r="E224" s="4"/>
      <c r="F224" s="3"/>
      <c r="G224" s="3"/>
      <c r="H224" s="3"/>
      <c r="I224" s="3"/>
      <c r="J224" s="3"/>
      <c r="K224" s="3"/>
      <c r="L224" s="3"/>
      <c r="M224" s="3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1:52" s="5" customFormat="1" x14ac:dyDescent="0.3">
      <c r="A225" s="1"/>
      <c r="B225" s="2"/>
      <c r="C225" s="53"/>
      <c r="E225" s="4"/>
      <c r="F225" s="3"/>
      <c r="G225" s="3"/>
      <c r="H225" s="3"/>
      <c r="I225" s="3"/>
      <c r="J225" s="3"/>
      <c r="K225" s="3"/>
      <c r="L225" s="3"/>
      <c r="M225" s="3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1:52" s="5" customFormat="1" x14ac:dyDescent="0.3">
      <c r="A226" s="1"/>
      <c r="B226" s="2"/>
      <c r="C226" s="53"/>
      <c r="E226" s="4"/>
      <c r="F226" s="3"/>
      <c r="G226" s="3"/>
      <c r="H226" s="3"/>
      <c r="I226" s="3"/>
      <c r="J226" s="3"/>
      <c r="K226" s="3"/>
      <c r="L226" s="3"/>
      <c r="M226" s="3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1:52" s="5" customFormat="1" x14ac:dyDescent="0.3">
      <c r="A227" s="1"/>
      <c r="B227" s="2"/>
      <c r="C227" s="53"/>
      <c r="E227" s="4"/>
      <c r="F227" s="3"/>
      <c r="G227" s="3"/>
      <c r="H227" s="3"/>
      <c r="I227" s="3"/>
      <c r="J227" s="3"/>
      <c r="K227" s="3"/>
      <c r="L227" s="3"/>
      <c r="M227" s="3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5" customFormat="1" x14ac:dyDescent="0.3">
      <c r="A228" s="1"/>
      <c r="B228" s="2"/>
      <c r="C228" s="53"/>
      <c r="E228" s="4"/>
      <c r="F228" s="3"/>
      <c r="G228" s="3"/>
      <c r="H228" s="3"/>
      <c r="I228" s="3"/>
      <c r="J228" s="3"/>
      <c r="K228" s="3"/>
      <c r="L228" s="3"/>
      <c r="M228" s="3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5" customFormat="1" x14ac:dyDescent="0.3">
      <c r="A229" s="1"/>
      <c r="B229" s="2"/>
      <c r="C229" s="53"/>
      <c r="E229" s="4"/>
      <c r="F229" s="3"/>
      <c r="G229" s="3"/>
      <c r="H229" s="3"/>
      <c r="I229" s="3"/>
      <c r="J229" s="3"/>
      <c r="K229" s="3"/>
      <c r="L229" s="3"/>
      <c r="M229" s="3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s="5" customFormat="1" x14ac:dyDescent="0.3">
      <c r="A230" s="1"/>
      <c r="B230" s="2"/>
      <c r="C230" s="53"/>
      <c r="E230" s="4"/>
      <c r="F230" s="3"/>
      <c r="G230" s="3"/>
      <c r="H230" s="3"/>
      <c r="I230" s="3"/>
      <c r="J230" s="3"/>
      <c r="K230" s="3"/>
      <c r="L230" s="3"/>
      <c r="M230" s="3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2" s="5" customFormat="1" x14ac:dyDescent="0.3">
      <c r="A231" s="1"/>
      <c r="B231" s="2"/>
      <c r="C231" s="53"/>
      <c r="E231" s="4"/>
      <c r="F231" s="3"/>
      <c r="G231" s="3"/>
      <c r="H231" s="3"/>
      <c r="I231" s="3"/>
      <c r="J231" s="3"/>
      <c r="K231" s="3"/>
      <c r="L231" s="3"/>
      <c r="M231" s="3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1:52" s="5" customFormat="1" x14ac:dyDescent="0.3">
      <c r="A232" s="1"/>
      <c r="B232" s="2"/>
      <c r="C232" s="53"/>
      <c r="E232" s="4"/>
      <c r="F232" s="3"/>
      <c r="G232" s="3"/>
      <c r="H232" s="3"/>
      <c r="I232" s="3"/>
      <c r="J232" s="3"/>
      <c r="K232" s="3"/>
      <c r="L232" s="3"/>
      <c r="M232" s="3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1:52" s="5" customFormat="1" x14ac:dyDescent="0.3">
      <c r="A233" s="1"/>
      <c r="B233" s="2"/>
      <c r="C233" s="53"/>
      <c r="E233" s="4"/>
      <c r="F233" s="3"/>
      <c r="G233" s="3"/>
      <c r="H233" s="3"/>
      <c r="I233" s="3"/>
      <c r="J233" s="3"/>
      <c r="K233" s="3"/>
      <c r="L233" s="3"/>
      <c r="M233" s="3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1:52" s="5" customFormat="1" x14ac:dyDescent="0.3">
      <c r="A234" s="1"/>
      <c r="B234" s="2"/>
      <c r="C234" s="53"/>
      <c r="E234" s="4"/>
      <c r="F234" s="3"/>
      <c r="G234" s="3"/>
      <c r="H234" s="3"/>
      <c r="I234" s="3"/>
      <c r="J234" s="3"/>
      <c r="K234" s="3"/>
      <c r="L234" s="3"/>
      <c r="M234" s="3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1:52" s="5" customFormat="1" x14ac:dyDescent="0.3">
      <c r="A235" s="1"/>
      <c r="B235" s="2"/>
      <c r="C235" s="53"/>
      <c r="E235" s="4"/>
      <c r="F235" s="3"/>
      <c r="G235" s="3"/>
      <c r="H235" s="3"/>
      <c r="I235" s="3"/>
      <c r="J235" s="3"/>
      <c r="K235" s="3"/>
      <c r="L235" s="3"/>
      <c r="M235" s="3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1:52" s="5" customFormat="1" x14ac:dyDescent="0.3">
      <c r="A236" s="1"/>
      <c r="B236" s="2"/>
      <c r="C236" s="53"/>
      <c r="E236" s="4"/>
      <c r="F236" s="3"/>
      <c r="G236" s="3"/>
      <c r="H236" s="3"/>
      <c r="I236" s="3"/>
      <c r="J236" s="3"/>
      <c r="K236" s="3"/>
      <c r="L236" s="3"/>
      <c r="M236" s="3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1:52" s="5" customFormat="1" x14ac:dyDescent="0.3">
      <c r="A237" s="1"/>
      <c r="B237" s="2"/>
      <c r="C237" s="53"/>
      <c r="E237" s="4"/>
      <c r="F237" s="3"/>
      <c r="G237" s="3"/>
      <c r="H237" s="3"/>
      <c r="I237" s="3"/>
      <c r="J237" s="3"/>
      <c r="K237" s="3"/>
      <c r="L237" s="3"/>
      <c r="M237" s="3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1:52" s="5" customFormat="1" x14ac:dyDescent="0.3">
      <c r="A238" s="1"/>
      <c r="B238" s="2"/>
      <c r="C238" s="53"/>
      <c r="E238" s="4"/>
      <c r="F238" s="3"/>
      <c r="G238" s="3"/>
      <c r="H238" s="3"/>
      <c r="I238" s="3"/>
      <c r="J238" s="3"/>
      <c r="K238" s="3"/>
      <c r="L238" s="3"/>
      <c r="M238" s="3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1:52" s="5" customFormat="1" x14ac:dyDescent="0.3">
      <c r="A239" s="1"/>
      <c r="B239" s="2"/>
      <c r="C239" s="53"/>
      <c r="E239" s="4"/>
      <c r="F239" s="3"/>
      <c r="G239" s="3"/>
      <c r="H239" s="3"/>
      <c r="I239" s="3"/>
      <c r="J239" s="3"/>
      <c r="K239" s="3"/>
      <c r="L239" s="3"/>
      <c r="M239" s="3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1:52" s="5" customFormat="1" x14ac:dyDescent="0.3">
      <c r="A240" s="1"/>
      <c r="B240" s="2"/>
      <c r="C240" s="53"/>
      <c r="E240" s="4"/>
      <c r="F240" s="3"/>
      <c r="G240" s="3"/>
      <c r="H240" s="3"/>
      <c r="I240" s="3"/>
      <c r="J240" s="3"/>
      <c r="K240" s="3"/>
      <c r="L240" s="3"/>
      <c r="M240" s="3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1:52" s="5" customFormat="1" x14ac:dyDescent="0.3">
      <c r="A241" s="1"/>
      <c r="B241" s="2"/>
      <c r="C241" s="53"/>
      <c r="E241" s="4"/>
      <c r="F241" s="3"/>
      <c r="G241" s="3"/>
      <c r="H241" s="3"/>
      <c r="I241" s="3"/>
      <c r="J241" s="3"/>
      <c r="K241" s="3"/>
      <c r="L241" s="3"/>
      <c r="M241" s="3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1:52" s="5" customFormat="1" x14ac:dyDescent="0.3">
      <c r="A242" s="1"/>
      <c r="B242" s="2"/>
      <c r="C242" s="53"/>
      <c r="E242" s="4"/>
      <c r="F242" s="3"/>
      <c r="G242" s="3"/>
      <c r="H242" s="3"/>
      <c r="I242" s="3"/>
      <c r="J242" s="3"/>
      <c r="K242" s="3"/>
      <c r="L242" s="3"/>
      <c r="M242" s="3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1:52" s="5" customFormat="1" x14ac:dyDescent="0.3">
      <c r="A243" s="1"/>
      <c r="B243" s="2"/>
      <c r="C243" s="53"/>
      <c r="E243" s="4"/>
      <c r="F243" s="3"/>
      <c r="G243" s="3"/>
      <c r="H243" s="3"/>
      <c r="I243" s="3"/>
      <c r="J243" s="3"/>
      <c r="K243" s="3"/>
      <c r="L243" s="3"/>
      <c r="M243" s="3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1:52" s="5" customFormat="1" x14ac:dyDescent="0.3">
      <c r="A244" s="1"/>
      <c r="B244" s="2"/>
      <c r="C244" s="53"/>
      <c r="E244" s="4"/>
      <c r="F244" s="3"/>
      <c r="G244" s="3"/>
      <c r="H244" s="3"/>
      <c r="I244" s="3"/>
      <c r="J244" s="3"/>
      <c r="K244" s="3"/>
      <c r="L244" s="3"/>
      <c r="M244" s="3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1:52" s="5" customFormat="1" x14ac:dyDescent="0.3">
      <c r="A245" s="1"/>
      <c r="B245" s="2"/>
      <c r="C245" s="53"/>
      <c r="E245" s="4"/>
      <c r="F245" s="3"/>
      <c r="G245" s="3"/>
      <c r="H245" s="3"/>
      <c r="I245" s="3"/>
      <c r="J245" s="3"/>
      <c r="K245" s="3"/>
      <c r="L245" s="3"/>
      <c r="M245" s="3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1:52" s="5" customFormat="1" x14ac:dyDescent="0.3">
      <c r="A246" s="1"/>
      <c r="B246" s="2"/>
      <c r="C246" s="53"/>
      <c r="E246" s="4"/>
      <c r="F246" s="3"/>
      <c r="G246" s="3"/>
      <c r="H246" s="3"/>
      <c r="I246" s="3"/>
      <c r="J246" s="3"/>
      <c r="K246" s="3"/>
      <c r="L246" s="3"/>
      <c r="M246" s="3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1:52" s="5" customFormat="1" x14ac:dyDescent="0.3">
      <c r="A247" s="1"/>
      <c r="B247" s="2"/>
      <c r="C247" s="53"/>
      <c r="E247" s="4"/>
      <c r="F247" s="3"/>
      <c r="G247" s="3"/>
      <c r="H247" s="3"/>
      <c r="I247" s="3"/>
      <c r="J247" s="3"/>
      <c r="K247" s="3"/>
      <c r="L247" s="3"/>
      <c r="M247" s="3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1:52" s="5" customFormat="1" x14ac:dyDescent="0.3">
      <c r="A248" s="1"/>
      <c r="B248" s="2"/>
      <c r="C248" s="53"/>
      <c r="E248" s="4"/>
      <c r="F248" s="3"/>
      <c r="G248" s="3"/>
      <c r="H248" s="3"/>
      <c r="I248" s="3"/>
      <c r="J248" s="3"/>
      <c r="K248" s="3"/>
      <c r="L248" s="3"/>
      <c r="M248" s="3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1:52" s="5" customFormat="1" x14ac:dyDescent="0.3">
      <c r="A249" s="1"/>
      <c r="B249" s="2"/>
      <c r="C249" s="53"/>
      <c r="E249" s="4"/>
      <c r="F249" s="3"/>
      <c r="G249" s="3"/>
      <c r="H249" s="3"/>
      <c r="I249" s="3"/>
      <c r="J249" s="3"/>
      <c r="K249" s="3"/>
      <c r="L249" s="3"/>
      <c r="M249" s="3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1:52" s="5" customFormat="1" x14ac:dyDescent="0.3">
      <c r="A250" s="1"/>
      <c r="B250" s="2"/>
      <c r="C250" s="53"/>
      <c r="E250" s="4"/>
      <c r="F250" s="3"/>
      <c r="G250" s="3"/>
      <c r="H250" s="3"/>
      <c r="I250" s="3"/>
      <c r="J250" s="3"/>
      <c r="K250" s="3"/>
      <c r="L250" s="3"/>
      <c r="M250" s="3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1:52" s="5" customFormat="1" x14ac:dyDescent="0.3">
      <c r="A251" s="1"/>
      <c r="B251" s="2"/>
      <c r="C251" s="53"/>
      <c r="E251" s="4"/>
      <c r="F251" s="3"/>
      <c r="G251" s="3"/>
      <c r="H251" s="3"/>
      <c r="I251" s="3"/>
      <c r="J251" s="3"/>
      <c r="K251" s="3"/>
      <c r="L251" s="3"/>
      <c r="M251" s="3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1:52" s="5" customFormat="1" x14ac:dyDescent="0.3">
      <c r="A252" s="1"/>
      <c r="B252" s="2"/>
      <c r="C252" s="53"/>
      <c r="E252" s="4"/>
      <c r="F252" s="3"/>
      <c r="G252" s="3"/>
      <c r="H252" s="3"/>
      <c r="I252" s="3"/>
      <c r="J252" s="3"/>
      <c r="K252" s="3"/>
      <c r="L252" s="3"/>
      <c r="M252" s="3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1:52" s="5" customFormat="1" x14ac:dyDescent="0.3">
      <c r="A253" s="1"/>
      <c r="B253" s="2"/>
      <c r="C253" s="53"/>
      <c r="E253" s="4"/>
      <c r="F253" s="3"/>
      <c r="G253" s="3"/>
      <c r="H253" s="3"/>
      <c r="I253" s="3"/>
      <c r="J253" s="3"/>
      <c r="K253" s="3"/>
      <c r="L253" s="3"/>
      <c r="M253" s="3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1:52" s="5" customFormat="1" x14ac:dyDescent="0.3">
      <c r="A254" s="1"/>
      <c r="B254" s="2"/>
      <c r="C254" s="53"/>
      <c r="E254" s="4"/>
      <c r="F254" s="3"/>
      <c r="G254" s="3"/>
      <c r="H254" s="3"/>
      <c r="I254" s="3"/>
      <c r="J254" s="3"/>
      <c r="K254" s="3"/>
      <c r="L254" s="3"/>
      <c r="M254" s="3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1:52" s="5" customFormat="1" x14ac:dyDescent="0.3">
      <c r="A255" s="1"/>
      <c r="B255" s="2"/>
      <c r="C255" s="53"/>
      <c r="E255" s="4"/>
      <c r="F255" s="3"/>
      <c r="G255" s="3"/>
      <c r="H255" s="3"/>
      <c r="I255" s="3"/>
      <c r="J255" s="3"/>
      <c r="K255" s="3"/>
      <c r="L255" s="3"/>
      <c r="M255" s="3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1:52" s="5" customFormat="1" x14ac:dyDescent="0.3">
      <c r="A256" s="1"/>
      <c r="B256" s="2"/>
      <c r="C256" s="53"/>
      <c r="E256" s="4"/>
      <c r="F256" s="3"/>
      <c r="G256" s="3"/>
      <c r="H256" s="3"/>
      <c r="I256" s="3"/>
      <c r="J256" s="3"/>
      <c r="K256" s="3"/>
      <c r="L256" s="3"/>
      <c r="M256" s="3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1:52" s="5" customFormat="1" x14ac:dyDescent="0.3">
      <c r="A257" s="1"/>
      <c r="B257" s="2"/>
      <c r="C257" s="53"/>
      <c r="E257" s="4"/>
      <c r="F257" s="3"/>
      <c r="G257" s="3"/>
      <c r="H257" s="3"/>
      <c r="I257" s="3"/>
      <c r="J257" s="3"/>
      <c r="K257" s="3"/>
      <c r="L257" s="3"/>
      <c r="M257" s="3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1:52" s="5" customFormat="1" x14ac:dyDescent="0.3">
      <c r="A258" s="1"/>
      <c r="B258" s="2"/>
      <c r="C258" s="53"/>
      <c r="E258" s="4"/>
      <c r="F258" s="3"/>
      <c r="G258" s="3"/>
      <c r="H258" s="3"/>
      <c r="I258" s="3"/>
      <c r="J258" s="3"/>
      <c r="K258" s="3"/>
      <c r="L258" s="3"/>
      <c r="M258" s="3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1:52" s="5" customFormat="1" x14ac:dyDescent="0.3">
      <c r="A259" s="1"/>
      <c r="B259" s="2"/>
      <c r="C259" s="53"/>
      <c r="E259" s="4"/>
      <c r="F259" s="3"/>
      <c r="G259" s="3"/>
      <c r="H259" s="3"/>
      <c r="I259" s="3"/>
      <c r="J259" s="3"/>
      <c r="K259" s="3"/>
      <c r="L259" s="3"/>
      <c r="M259" s="3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1:52" s="5" customFormat="1" x14ac:dyDescent="0.3">
      <c r="A260" s="1"/>
      <c r="B260" s="2"/>
      <c r="C260" s="53"/>
      <c r="E260" s="4"/>
      <c r="F260" s="3"/>
      <c r="G260" s="3"/>
      <c r="H260" s="3"/>
      <c r="I260" s="3"/>
      <c r="J260" s="3"/>
      <c r="K260" s="3"/>
      <c r="L260" s="3"/>
      <c r="M260" s="3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1:52" s="5" customFormat="1" x14ac:dyDescent="0.3">
      <c r="A261" s="1"/>
      <c r="B261" s="2"/>
      <c r="C261" s="53"/>
      <c r="E261" s="4"/>
      <c r="F261" s="3"/>
      <c r="G261" s="3"/>
      <c r="H261" s="3"/>
      <c r="I261" s="3"/>
      <c r="J261" s="3"/>
      <c r="K261" s="3"/>
      <c r="L261" s="3"/>
      <c r="M261" s="3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1:52" s="5" customFormat="1" x14ac:dyDescent="0.3">
      <c r="A262" s="1"/>
      <c r="B262" s="2"/>
      <c r="C262" s="53"/>
      <c r="E262" s="4"/>
      <c r="F262" s="3"/>
      <c r="G262" s="3"/>
      <c r="H262" s="3"/>
      <c r="I262" s="3"/>
      <c r="J262" s="3"/>
      <c r="K262" s="3"/>
      <c r="L262" s="3"/>
      <c r="M262" s="3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1:52" s="5" customFormat="1" x14ac:dyDescent="0.3">
      <c r="A263" s="1"/>
      <c r="B263" s="2"/>
      <c r="C263" s="53"/>
      <c r="E263" s="4"/>
      <c r="F263" s="3"/>
      <c r="G263" s="3"/>
      <c r="H263" s="3"/>
      <c r="I263" s="3"/>
      <c r="J263" s="3"/>
      <c r="K263" s="3"/>
      <c r="L263" s="3"/>
      <c r="M263" s="3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1:52" s="5" customFormat="1" x14ac:dyDescent="0.3">
      <c r="A264" s="1"/>
      <c r="B264" s="2"/>
      <c r="C264" s="53"/>
      <c r="E264" s="4"/>
      <c r="F264" s="3"/>
      <c r="G264" s="3"/>
      <c r="H264" s="3"/>
      <c r="I264" s="3"/>
      <c r="J264" s="3"/>
      <c r="K264" s="3"/>
      <c r="L264" s="3"/>
      <c r="M264" s="3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1:52" s="5" customFormat="1" x14ac:dyDescent="0.3">
      <c r="A265" s="1"/>
      <c r="B265" s="2"/>
      <c r="C265" s="53"/>
      <c r="E265" s="4"/>
      <c r="F265" s="3"/>
      <c r="G265" s="3"/>
      <c r="H265" s="3"/>
      <c r="I265" s="3"/>
      <c r="J265" s="3"/>
      <c r="K265" s="3"/>
      <c r="L265" s="3"/>
      <c r="M265" s="3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1:52" s="5" customFormat="1" x14ac:dyDescent="0.3">
      <c r="A266" s="1"/>
      <c r="B266" s="2"/>
      <c r="C266" s="53"/>
      <c r="E266" s="4"/>
      <c r="F266" s="3"/>
      <c r="G266" s="3"/>
      <c r="H266" s="3"/>
      <c r="I266" s="3"/>
      <c r="J266" s="3"/>
      <c r="K266" s="3"/>
      <c r="L266" s="3"/>
      <c r="M266" s="3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</sheetData>
  <mergeCells count="26">
    <mergeCell ref="A76:F76"/>
    <mergeCell ref="A86:F86"/>
    <mergeCell ref="A82:F82"/>
    <mergeCell ref="A95:F95"/>
    <mergeCell ref="A116:D116"/>
    <mergeCell ref="A70:F70"/>
    <mergeCell ref="F10:F11"/>
    <mergeCell ref="A13:F13"/>
    <mergeCell ref="A18:F18"/>
    <mergeCell ref="A25:F25"/>
    <mergeCell ref="A30:F30"/>
    <mergeCell ref="A32:F32"/>
    <mergeCell ref="A39:F39"/>
    <mergeCell ref="A46:F46"/>
    <mergeCell ref="A52:F52"/>
    <mergeCell ref="A58:F58"/>
    <mergeCell ref="A65:F65"/>
    <mergeCell ref="D1:F2"/>
    <mergeCell ref="A5:F5"/>
    <mergeCell ref="B7:C7"/>
    <mergeCell ref="B8:F8"/>
    <mergeCell ref="A10:A11"/>
    <mergeCell ref="B10:B11"/>
    <mergeCell ref="C10:C11"/>
    <mergeCell ref="D10:D11"/>
    <mergeCell ref="D3:F4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2022-03-14T13:20:55Z</cp:lastPrinted>
  <dcterms:created xsi:type="dcterms:W3CDTF">2020-10-12T12:23:42Z</dcterms:created>
  <dcterms:modified xsi:type="dcterms:W3CDTF">2022-03-14T13:22:06Z</dcterms:modified>
</cp:coreProperties>
</file>