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tabRatio="574" firstSheet="1" activeTab="3"/>
  </bookViews>
  <sheets>
    <sheet name="Բալանս 2016" sheetId="1" r:id="rId1"/>
    <sheet name="հիմն միջ. տարեկան  2016թ.  " sheetId="2" r:id="rId2"/>
    <sheet name="Դ.Կ. 2016  տարեկան" sheetId="3" r:id="rId3"/>
    <sheet name="նյութեր 2016թ  տարեկան" sheetId="4" r:id="rId4"/>
  </sheets>
  <definedNames>
    <definedName name="_xlnm.Print_Area" localSheetId="0">'Բալանս 2016'!$A$1:$G$178</definedName>
    <definedName name="_xlnm.Print_Area" localSheetId="2">'Դ.Կ. 2016  տարեկան'!$A$1:$K$218</definedName>
    <definedName name="_xlnm.Print_Area" localSheetId="1">'հիմն միջ. տարեկան  2016թ.  '!$A$1:$E$57</definedName>
    <definedName name="_xlnm.Print_Area" localSheetId="3">'նյութեր 2016թ  տարեկան'!$A$1:$F$58</definedName>
  </definedNames>
  <calcPr fullCalcOnLoad="1"/>
</workbook>
</file>

<file path=xl/sharedStrings.xml><?xml version="1.0" encoding="utf-8"?>
<sst xmlns="http://schemas.openxmlformats.org/spreadsheetml/2006/main" count="849" uniqueCount="740">
  <si>
    <t>11. Պետական  կառավարման վերադաս մարմնի կամ տեղական ինքնակառավարմանմարմնի կոդը ըստ բյուջետային ծախսերի գերատեսչական դասակարգմանմարմնի կոդը ըստ բյուջետային</t>
  </si>
  <si>
    <t xml:space="preserve"> ծախսերի գերատեսչական դասակարգման</t>
  </si>
  <si>
    <t>8. Բյուջետային ծախսերի գործառական դասակարգման </t>
  </si>
  <si>
    <t>3. Հիմնարկի տեղաբաշխման մարզի և համայնքի կոդը</t>
  </si>
  <si>
    <t>ըստ բյուջետային ծախսերի տարածքային դասակարգման</t>
  </si>
  <si>
    <t>10. Ծրագրի կոդը </t>
  </si>
  <si>
    <t>NN</t>
  </si>
  <si>
    <t>Բյուջետային ծախսերի տնտեսագիտական դասակարգման տարրերի </t>
  </si>
  <si>
    <t>անվանումները</t>
  </si>
  <si>
    <t>Ա</t>
  </si>
  <si>
    <t>Բ</t>
  </si>
  <si>
    <t>Գ</t>
  </si>
  <si>
    <t>այդ թվում՝</t>
  </si>
  <si>
    <t>x</t>
  </si>
  <si>
    <t>1100000</t>
  </si>
  <si>
    <t>1110000</t>
  </si>
  <si>
    <t>1.ՊԵՏԱԿԱՆ, ՏԵՂԱԿԱՆ ԻՆՔՆԱԿԱՌԱՎԱՐՄԱՆ ՄԱՐՄԻՆՆԵՐԻ, ԴՐԱՆՑ ԵՆԹԱԿԱ ԲՅՈՒՋԵՏԱՅԻՆ ՀԻՄՆԱՐԿՆԵՐԻ ԱՇԽԱՏՈՂՆԵՐԻ ԱՇԽԱՏԱՎԱՐՁԸ՝ ԸՆԴԱՄԵՆԸ,</t>
  </si>
  <si>
    <t>1,1 Աշխատանքի վարձատրություն</t>
  </si>
  <si>
    <t>1111000</t>
  </si>
  <si>
    <t>1112000</t>
  </si>
  <si>
    <t> - Պարգևատրումներ, դրամական խրախուսումներ և հատուկ վճարներ</t>
  </si>
  <si>
    <t>1113000</t>
  </si>
  <si>
    <t>411300</t>
  </si>
  <si>
    <t>1114000</t>
  </si>
  <si>
    <t> -ՀՀ ֆինանսների և էկոնոմիկայի նախարարության, հարկային և մաքսային մարմինների աշխատողների պարգևատրում</t>
  </si>
  <si>
    <t>411400</t>
  </si>
  <si>
    <t>1115000</t>
  </si>
  <si>
    <t>411500</t>
  </si>
  <si>
    <t>1116000</t>
  </si>
  <si>
    <t> -Բնեղեն աշխատավարձեր և հավելավճարներ</t>
  </si>
  <si>
    <t>412100</t>
  </si>
  <si>
    <t>1117000</t>
  </si>
  <si>
    <t>413100</t>
  </si>
  <si>
    <t>1120000</t>
  </si>
  <si>
    <t>2 Ծառայությունների և ապրանքների ձեռք բերում</t>
  </si>
  <si>
    <t>1121000</t>
  </si>
  <si>
    <t>2.1 Շարունակական ծախսեր</t>
  </si>
  <si>
    <t>1121100</t>
  </si>
  <si>
    <t> -գործառնական և բանկային ծառայությունների ծախսեր</t>
  </si>
  <si>
    <t>421100</t>
  </si>
  <si>
    <t>1121200</t>
  </si>
  <si>
    <t>421200</t>
  </si>
  <si>
    <t>1121300</t>
  </si>
  <si>
    <t>421300</t>
  </si>
  <si>
    <t>1121400</t>
  </si>
  <si>
    <t> -Կապի ծառայություններ</t>
  </si>
  <si>
    <t>1121500</t>
  </si>
  <si>
    <t> -Ապահովագրական ծախսեր</t>
  </si>
  <si>
    <t>421500</t>
  </si>
  <si>
    <t>1121600</t>
  </si>
  <si>
    <t> -Գույքի և սարքավորումների վարձակալություն</t>
  </si>
  <si>
    <t>421600</t>
  </si>
  <si>
    <t>1121700</t>
  </si>
  <si>
    <t> -Արտագերատեսչական ծախսեր</t>
  </si>
  <si>
    <t>421700</t>
  </si>
  <si>
    <t>1122000</t>
  </si>
  <si>
    <t>1122100</t>
  </si>
  <si>
    <t> -Ներքին գործուղումներ</t>
  </si>
  <si>
    <t>422100</t>
  </si>
  <si>
    <t>1122200</t>
  </si>
  <si>
    <t>1122300</t>
  </si>
  <si>
    <t>1123000</t>
  </si>
  <si>
    <t>1123100</t>
  </si>
  <si>
    <t> -Վարչական ծառայություններ</t>
  </si>
  <si>
    <t>423100</t>
  </si>
  <si>
    <t>1123200</t>
  </si>
  <si>
    <t> -Համակարգչային ծառայություններ</t>
  </si>
  <si>
    <t>423200</t>
  </si>
  <si>
    <t>1123300</t>
  </si>
  <si>
    <t> -Աշխատակազմի մասնագիտական զարգացման ծառայություններ</t>
  </si>
  <si>
    <t>423300</t>
  </si>
  <si>
    <t>1123400</t>
  </si>
  <si>
    <t> -Տեղակատվական ծառայություններ</t>
  </si>
  <si>
    <t>423400</t>
  </si>
  <si>
    <t>1123500</t>
  </si>
  <si>
    <t> -Կառավարչական ծառայություններ</t>
  </si>
  <si>
    <t>423500</t>
  </si>
  <si>
    <t>1123600</t>
  </si>
  <si>
    <t> - Կենցաղային և հանրային սննդի ծառայություններ</t>
  </si>
  <si>
    <t>423600</t>
  </si>
  <si>
    <t>1123700</t>
  </si>
  <si>
    <t> -Ներկայացուցչական ծախսեր</t>
  </si>
  <si>
    <t>423700</t>
  </si>
  <si>
    <t>1123800</t>
  </si>
  <si>
    <t> -Ընդհանուր բնույթի այլ ծառայություններ</t>
  </si>
  <si>
    <t>423900</t>
  </si>
  <si>
    <t>1124000</t>
  </si>
  <si>
    <t>2.4 Այլ մասնագիտական ծառայությունների ձեռք բերում</t>
  </si>
  <si>
    <t>1124100</t>
  </si>
  <si>
    <t> -Մասնագիտական ծառայություններ</t>
  </si>
  <si>
    <t>424100</t>
  </si>
  <si>
    <t>1125000</t>
  </si>
  <si>
    <t>1125100</t>
  </si>
  <si>
    <t> -Շենքերի և կառույցների ընթացիկ նորոգում և պահպանում</t>
  </si>
  <si>
    <t>425100</t>
  </si>
  <si>
    <t>1125200</t>
  </si>
  <si>
    <t> -Մեքենաների և սարքավորումների ընթացիկ նորոգում և պահպանում</t>
  </si>
  <si>
    <t>425200</t>
  </si>
  <si>
    <t>1126000</t>
  </si>
  <si>
    <t>1126100</t>
  </si>
  <si>
    <t> -Գրասենյակային նյութեր և հագուստ</t>
  </si>
  <si>
    <t>426100</t>
  </si>
  <si>
    <t>1126200</t>
  </si>
  <si>
    <t> -Գյուղատնտեսական ապրանքներ</t>
  </si>
  <si>
    <t>426200</t>
  </si>
  <si>
    <t>1126300</t>
  </si>
  <si>
    <t>426300</t>
  </si>
  <si>
    <t>1126400</t>
  </si>
  <si>
    <t> -Տրանսպորտային նյութեր</t>
  </si>
  <si>
    <t>426400</t>
  </si>
  <si>
    <t>1126500</t>
  </si>
  <si>
    <t> -Շրջակա միջավայրի պաշտպանության և գիտական նյութեր</t>
  </si>
  <si>
    <t>426500</t>
  </si>
  <si>
    <t>1126600</t>
  </si>
  <si>
    <t>426600</t>
  </si>
  <si>
    <t>1126700</t>
  </si>
  <si>
    <t> -Կենցաղային և հանրային սննդի նյութեր</t>
  </si>
  <si>
    <t>426700</t>
  </si>
  <si>
    <t>1126800</t>
  </si>
  <si>
    <t> -Հատուկ նպատակային այլ նյութեր</t>
  </si>
  <si>
    <t>426900</t>
  </si>
  <si>
    <t>1130000</t>
  </si>
  <si>
    <t>3 Տոկոսավճարներ</t>
  </si>
  <si>
    <t>1130100</t>
  </si>
  <si>
    <t> -Ներքին արժեթղթերի տոկոսավճարներ</t>
  </si>
  <si>
    <t>441100</t>
  </si>
  <si>
    <t>1130200</t>
  </si>
  <si>
    <t> -Ներքին վարկերի տոկոսավճարներ</t>
  </si>
  <si>
    <t>441200</t>
  </si>
  <si>
    <t>1130300</t>
  </si>
  <si>
    <t> -Արտաքին արժեթղթերի գծով տոկոսավճարներ</t>
  </si>
  <si>
    <t>442100</t>
  </si>
  <si>
    <t>1130400</t>
  </si>
  <si>
    <t> -Արտաքին վարկերի գծով տոկոսավճարներ</t>
  </si>
  <si>
    <t>442200</t>
  </si>
  <si>
    <t>1131000</t>
  </si>
  <si>
    <t>Փոխառությունների հետ կապված վճարներ</t>
  </si>
  <si>
    <t>1131200</t>
  </si>
  <si>
    <t> -Տույժեր</t>
  </si>
  <si>
    <t>443200</t>
  </si>
  <si>
    <t>1131300</t>
  </si>
  <si>
    <t> -Փոխառությունների գծով տուրքեր</t>
  </si>
  <si>
    <t>443300</t>
  </si>
  <si>
    <t>1140000</t>
  </si>
  <si>
    <t>4. Սուբսիդիաներ</t>
  </si>
  <si>
    <t>1141000</t>
  </si>
  <si>
    <t> -Սուբսիդիաներ ոչ-ֆինանսական պետական կազմակերպություններին </t>
  </si>
  <si>
    <t>451100</t>
  </si>
  <si>
    <t>1142000</t>
  </si>
  <si>
    <t>451200</t>
  </si>
  <si>
    <t>1143000</t>
  </si>
  <si>
    <t>452100</t>
  </si>
  <si>
    <t>1144000</t>
  </si>
  <si>
    <t>452200</t>
  </si>
  <si>
    <t>1150000</t>
  </si>
  <si>
    <t>5.Դրամաշնորհներ</t>
  </si>
  <si>
    <t>1151000</t>
  </si>
  <si>
    <t>Դրամաշնորհներ օտարերկրյա կառավարություններին</t>
  </si>
  <si>
    <t>1151100</t>
  </si>
  <si>
    <t>Ընթացիկ դրամաշնորհներ օտարերկրյա կառավարություններին</t>
  </si>
  <si>
    <t>461100</t>
  </si>
  <si>
    <t>1151200</t>
  </si>
  <si>
    <t>Կապիտալ դրամաշնորհներ օտարերկրյա կառավարություններին</t>
  </si>
  <si>
    <t>461200</t>
  </si>
  <si>
    <t>1152000</t>
  </si>
  <si>
    <t>Դրամաշնորհներ միջազգային կազմակերպություններին</t>
  </si>
  <si>
    <t>1152100</t>
  </si>
  <si>
    <t>Ընթացիկ դրամաշնորհներ միջազգային կազմակերպություններին</t>
  </si>
  <si>
    <t>462100</t>
  </si>
  <si>
    <t>1152200</t>
  </si>
  <si>
    <t>Կապիտալ դրամաշնորհեր միջազգային կազմակերպություններին</t>
  </si>
  <si>
    <t>462200</t>
  </si>
  <si>
    <t>1153000</t>
  </si>
  <si>
    <t>1153100</t>
  </si>
  <si>
    <t>Ընթացիկ դրամաշնորհներ պետական կառավարման հատվածին</t>
  </si>
  <si>
    <t>463100</t>
  </si>
  <si>
    <t>1153200</t>
  </si>
  <si>
    <t>Ընթացիկ սուբվենցիաներ համայնքներին</t>
  </si>
  <si>
    <t>463200</t>
  </si>
  <si>
    <t>1153300</t>
  </si>
  <si>
    <t>Պետական բյուջեից համայնքների բյուջեներին ֆինանսական համահարթեցման սկզբունքով տրվող դոտացիաներ</t>
  </si>
  <si>
    <t>463300</t>
  </si>
  <si>
    <t>1153400</t>
  </si>
  <si>
    <t>Օրենքների կիրարկման արդյունքում համայնքների բյուջեների կորուստների փոխհատուցում</t>
  </si>
  <si>
    <t>463400</t>
  </si>
  <si>
    <t>1153500</t>
  </si>
  <si>
    <t>Այլ ընթացիկ դրամաշնորհներ համայնքներին</t>
  </si>
  <si>
    <t>463500</t>
  </si>
  <si>
    <t>1153700</t>
  </si>
  <si>
    <t>Ընթացիկ դրամաշնորհներ պետական և համայնքների ոչ առևտրային կազմակերպություններին</t>
  </si>
  <si>
    <t>463700</t>
  </si>
  <si>
    <t>1153800</t>
  </si>
  <si>
    <t>463800</t>
  </si>
  <si>
    <t>1153900</t>
  </si>
  <si>
    <t>Այլ ընթացիկ դրամաշնորհներ</t>
  </si>
  <si>
    <t>463900</t>
  </si>
  <si>
    <t>1154000</t>
  </si>
  <si>
    <t>1154100</t>
  </si>
  <si>
    <t>Կապիտալ դրամաշնորհներ պետական կառավարման հատվածին</t>
  </si>
  <si>
    <t>465100</t>
  </si>
  <si>
    <t>1154200</t>
  </si>
  <si>
    <t>Կապիտալ սուբվենցիաներ համայնքներին</t>
  </si>
  <si>
    <t>465200</t>
  </si>
  <si>
    <t>1154300</t>
  </si>
  <si>
    <t>Այլ կապիտալ դրամաշնորհներ համայնքներին</t>
  </si>
  <si>
    <t>465300</t>
  </si>
  <si>
    <t>1154500</t>
  </si>
  <si>
    <t>Կապիտալ դրամաշնորհներ պետական և համայնքների ոչ առևտրային կազմակերպություններին</t>
  </si>
  <si>
    <t>465500</t>
  </si>
  <si>
    <t>1154600</t>
  </si>
  <si>
    <t>465600</t>
  </si>
  <si>
    <t>1154700</t>
  </si>
  <si>
    <t>Այլ կապիտալ դրամաշնորհներ</t>
  </si>
  <si>
    <t>465700</t>
  </si>
  <si>
    <t>1160000</t>
  </si>
  <si>
    <t>6. ՍՈՑԻԱԼԱԿԱՆ ՆՊԱՍՏՆԵՐ ԵՎ ԿԵՆՍԱԹՈՇԱԿՆԵՐ</t>
  </si>
  <si>
    <t>1161000</t>
  </si>
  <si>
    <t>1161100</t>
  </si>
  <si>
    <t>471100</t>
  </si>
  <si>
    <t>1161200</t>
  </si>
  <si>
    <t> -Սոցիալական ապահովության բնեղեն նպաստներ ծառայություններ մատուցողներին</t>
  </si>
  <si>
    <t>471200</t>
  </si>
  <si>
    <t>1162000</t>
  </si>
  <si>
    <t>1162100</t>
  </si>
  <si>
    <t>472100</t>
  </si>
  <si>
    <t>1162200</t>
  </si>
  <si>
    <t>472200</t>
  </si>
  <si>
    <t>1162300</t>
  </si>
  <si>
    <t>472300</t>
  </si>
  <si>
    <t>1162400</t>
  </si>
  <si>
    <t>472400</t>
  </si>
  <si>
    <t>1162500</t>
  </si>
  <si>
    <t> -Կենսաթոշակի անցնելու հետ կապված և տարիքային նպաստներ բյուջեից</t>
  </si>
  <si>
    <t>472500</t>
  </si>
  <si>
    <t>1162600</t>
  </si>
  <si>
    <t>472600</t>
  </si>
  <si>
    <t>1162700</t>
  </si>
  <si>
    <t>472700</t>
  </si>
  <si>
    <t>1162800</t>
  </si>
  <si>
    <t>472800</t>
  </si>
  <si>
    <t>1162900</t>
  </si>
  <si>
    <t>472900</t>
  </si>
  <si>
    <t>1163000</t>
  </si>
  <si>
    <t>6.3 Կենսաթոշակներ</t>
  </si>
  <si>
    <t>1163100</t>
  </si>
  <si>
    <t>- Կենսաթոշակներ</t>
  </si>
  <si>
    <t>474100</t>
  </si>
  <si>
    <t>1170000</t>
  </si>
  <si>
    <t>7. ԱՅԼ ԾԱԽՍԵՐ</t>
  </si>
  <si>
    <t>1171000</t>
  </si>
  <si>
    <t>1171100</t>
  </si>
  <si>
    <t> -Տնային տնտեսություններին ծառայություններ մատուցող` շահույթ չհետապնդող կազմակերպություններին նվիրատվություններ</t>
  </si>
  <si>
    <t>481100</t>
  </si>
  <si>
    <t>1171200</t>
  </si>
  <si>
    <t> -Նվիրատվություններ այլ շահույթ չհետապնդող կազմակերպություններին</t>
  </si>
  <si>
    <t>481900</t>
  </si>
  <si>
    <t>1172000</t>
  </si>
  <si>
    <t>7.2 ՀԱՐԿԵՐ, ՊԱՐՏԱԴԻՐ ՎՃԱՐՆԵՐ ԵՎ ՏՈՒՅԺԵՐ, ՈՐՈՆՔ ԿԱՌԱՎԱՐՄԱՆ ՏԱՐԲԵՐ ՄԱԿԱՐԴԱԿՆԵՐԻ ԿՈՂՄԻՑ ԿԻՐԱՌՎՈՒՄ ԵՆ ՄԻՄՅԱՆՑ ՆԿԱՏՄԱՄԲ</t>
  </si>
  <si>
    <t>1172100</t>
  </si>
  <si>
    <t> -Աշխատավարձի ֆոնդ</t>
  </si>
  <si>
    <t>482100</t>
  </si>
  <si>
    <t>1172200</t>
  </si>
  <si>
    <t> -Այլ հարկեր</t>
  </si>
  <si>
    <t>482200</t>
  </si>
  <si>
    <t>1172300</t>
  </si>
  <si>
    <t> -Պարտադիր վճարներ</t>
  </si>
  <si>
    <t>482300</t>
  </si>
  <si>
    <t>1172400</t>
  </si>
  <si>
    <t> -Պետական հատվածի տարբեր մակարդակների կողմից միմյանց նկատմամբ կիրառվող տույժեր</t>
  </si>
  <si>
    <t>482400</t>
  </si>
  <si>
    <t>1173000</t>
  </si>
  <si>
    <t>7.3 ԴԱՏԱՐԱՆՆԵՐԻ ԿՈՂՄԻՑ ՆՇԱՆԱԿՎԱԾ ՏՈՒՅԺԵՐ ԵՎ ՏՈՒԳԱՆՔՆԵՐ</t>
  </si>
  <si>
    <t>1173100</t>
  </si>
  <si>
    <t> -Դատարանների կողմից նշանակված տույժեր և տուգանքներ</t>
  </si>
  <si>
    <t>483100</t>
  </si>
  <si>
    <t>1174000</t>
  </si>
  <si>
    <t>7.4 ԲՆԱԿԱՆ ԱՂԵՏՆԵՐԻՑ ԿԱՄ ԱՅԼ ԲՆԱԿԱՆ ՊԱՏՃԱՌՆԵՐՈՎ ԱՌԱՋԱՑԱԾ ՎՆԱՍՆԵՐԻ ԿԱՄ ՎՆԱՍՎԱԾՔՆԵՐԻ ՎԵՐԱԿԱՆԳՆՈՒՄ</t>
  </si>
  <si>
    <t>1174100</t>
  </si>
  <si>
    <t> -Բնական աղետներից առաջացած վնասվածքների կամ վնասների վերականգնում</t>
  </si>
  <si>
    <t>484100</t>
  </si>
  <si>
    <t>1174200</t>
  </si>
  <si>
    <t> -Այլ բնական պատճառներով ստացած վնասվածքների վերականգնում</t>
  </si>
  <si>
    <t>484200</t>
  </si>
  <si>
    <t>1175000</t>
  </si>
  <si>
    <t>7.5 ԿԱՌԱՎԱՐՄԱՆ ՄԱՐՄԻՆՆԵՐԻ ԳՈՐԾՈՒՆԵՈՒԹՅԱՆ ՀԵՏԵՎԱՆՔՈՎ ԱՌԱՋԱՑԱԾ ՎՆԱՍՆԵՐԻ ԿԱՄ ՎՆԱՍՎԱԾՔՆԵՐԻ ՎԵՐԱԿԱՆԳՆՈՒՄ</t>
  </si>
  <si>
    <t>1175100</t>
  </si>
  <si>
    <t>485100</t>
  </si>
  <si>
    <t>1176000</t>
  </si>
  <si>
    <t>7.6 ԱՅԼ ԾԱԽՍԵՐ</t>
  </si>
  <si>
    <t>1176100</t>
  </si>
  <si>
    <t> -Այլ ծախսեր</t>
  </si>
  <si>
    <t>486100</t>
  </si>
  <si>
    <t>1177000</t>
  </si>
  <si>
    <t>7.7 ՊԱՀՈՒՍՏԱՅԻՆ ՄԻՋՈՑՆԵՐ</t>
  </si>
  <si>
    <t>1177100</t>
  </si>
  <si>
    <t> -Պահուստային միջոցներ</t>
  </si>
  <si>
    <t>489100</t>
  </si>
  <si>
    <t>1200000</t>
  </si>
  <si>
    <t>1210000</t>
  </si>
  <si>
    <t>1.ՀԻՄՆԱԿԱՆ ՄԻՋՈՑՆԵՐ</t>
  </si>
  <si>
    <t>1211000</t>
  </si>
  <si>
    <t> -Շենքերի և շինությունների ձեռք բերում</t>
  </si>
  <si>
    <t>511100</t>
  </si>
  <si>
    <t>1212000</t>
  </si>
  <si>
    <t> -Շենքերի և շինությունների կառուցում</t>
  </si>
  <si>
    <t>511200</t>
  </si>
  <si>
    <t>1213000</t>
  </si>
  <si>
    <t> -Շենքերի և շինությունների կապիտալ վերանորոգում</t>
  </si>
  <si>
    <t>511300</t>
  </si>
  <si>
    <t>1214000</t>
  </si>
  <si>
    <t> -Տրանսպորտային սարքավորումներ</t>
  </si>
  <si>
    <t>512100</t>
  </si>
  <si>
    <t>1215000</t>
  </si>
  <si>
    <t> -Վարչական սարքավորումներ</t>
  </si>
  <si>
    <t>512200</t>
  </si>
  <si>
    <t>1216000</t>
  </si>
  <si>
    <t> -Այլ մեքենաներ և սարքավորումներ</t>
  </si>
  <si>
    <t>512900</t>
  </si>
  <si>
    <t>1217000</t>
  </si>
  <si>
    <t> -Աճեցվող ակտիվներ</t>
  </si>
  <si>
    <t>513100</t>
  </si>
  <si>
    <t>1218100</t>
  </si>
  <si>
    <t> -Ոչ-նյութական հիմնական միջոցներ</t>
  </si>
  <si>
    <t>513200</t>
  </si>
  <si>
    <t>1218200</t>
  </si>
  <si>
    <t> -Գեոդեզիական քարտեզագրական ծախսեր</t>
  </si>
  <si>
    <t>513300</t>
  </si>
  <si>
    <t>1218300</t>
  </si>
  <si>
    <t> -Նախագծահետազոտական ծախսեր</t>
  </si>
  <si>
    <t>513400</t>
  </si>
  <si>
    <t>1220000</t>
  </si>
  <si>
    <t>2.ՊԱՇԱՐՆԵՐ</t>
  </si>
  <si>
    <t>1221000</t>
  </si>
  <si>
    <t> -Ռազմավարական պաշարներ</t>
  </si>
  <si>
    <t>521100</t>
  </si>
  <si>
    <t>1222000</t>
  </si>
  <si>
    <t> -Նյութեր և պարագաներ</t>
  </si>
  <si>
    <t>522100</t>
  </si>
  <si>
    <t>1223000</t>
  </si>
  <si>
    <t> -Վերավաճառքի համար նախատեսված ապրանքներ</t>
  </si>
  <si>
    <t>523100</t>
  </si>
  <si>
    <t>1224000</t>
  </si>
  <si>
    <t> -Սպառման նպատակով պահվող պաշարներ</t>
  </si>
  <si>
    <t>524100</t>
  </si>
  <si>
    <t>1230000</t>
  </si>
  <si>
    <t>3.ԲԱՐՁՐԱՐԺԵՔ ԱԿՏԻՎՆԵՐ</t>
  </si>
  <si>
    <t>1231000</t>
  </si>
  <si>
    <t> -Բարձրարժեք ակտիվներ</t>
  </si>
  <si>
    <t>531100</t>
  </si>
  <si>
    <t>1240000</t>
  </si>
  <si>
    <t>4.ՉԱՐՏԱԴՐՎԱԾ ԱԿՏԻՎՆԵՐ</t>
  </si>
  <si>
    <t>1241000</t>
  </si>
  <si>
    <t> -Հող</t>
  </si>
  <si>
    <t>541100</t>
  </si>
  <si>
    <t>1242000</t>
  </si>
  <si>
    <t> -Ընդերքային ակտիվներ</t>
  </si>
  <si>
    <t>542100</t>
  </si>
  <si>
    <t>1243000</t>
  </si>
  <si>
    <t> -Այլ բնական ծագում ունեցող ակտիվներ</t>
  </si>
  <si>
    <t>543100</t>
  </si>
  <si>
    <t>1244000</t>
  </si>
  <si>
    <t> -Ոչ նյութական չարտադրված ակտիվներ</t>
  </si>
  <si>
    <t>544100</t>
  </si>
  <si>
    <t>1000000</t>
  </si>
  <si>
    <t>ՀԻՄՆԱՐԿԻ ԴԵԲԻՏՈՐԱԿԱՆ, ԿՐԵԴԻՏՈՐԱԿԱՆ ՊԱՐՏՔԵՐԻ ԵՎ ՊԱՀԵՍՏԱՎՈՐՎԱԾ ՄԻՋՈՑՆԵՐԻ ՄԱՍԻՆ </t>
  </si>
  <si>
    <t>Բաժին N</t>
  </si>
  <si>
    <t>Խումբ N</t>
  </si>
  <si>
    <t>Դաս N</t>
  </si>
  <si>
    <t>4.Պետական կառավարման վերադաս մարմնի կամ տեղական ինքնակառավարման</t>
  </si>
  <si>
    <t>6. Հիմնարկի՝ գանձապետական ստորաբաժանումում հաշվառման համարը </t>
  </si>
  <si>
    <t>7. Ծախսերի ֆինանսավորման  աղբյուրի  կոդը`</t>
  </si>
  <si>
    <t>(ՀՀ պետական  բյուջե՝ 1, համայնքի  բյուջե՝ 2)</t>
  </si>
  <si>
    <t>Տողի       NN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</si>
  <si>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</si>
  <si>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</si>
  <si>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</si>
  <si>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</si>
  <si>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</si>
  <si>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</si>
  <si>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</si>
  <si>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</si>
  <si>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3</t>
  </si>
  <si>
    <t>4</t>
  </si>
  <si>
    <t>5</t>
  </si>
  <si>
    <t>6</t>
  </si>
  <si>
    <t>7</t>
  </si>
  <si>
    <t>8</t>
  </si>
  <si>
    <t>Ա.   ԸՆԹԱՑԻԿ  ԾԱԽՍԵՐ՝ ԸՆԴԱՄԵՆԸ,</t>
  </si>
  <si>
    <t>411100</t>
  </si>
  <si>
    <t>  411200</t>
  </si>
  <si>
    <t> -Քաղաքացիական, դատական և պետական ծառայողների պարգևատրում</t>
  </si>
  <si>
    <t> -Բնեղեն աշխատավարձերին և հավելավճարներին ուղղված պահեստավորված միջոցներ</t>
  </si>
  <si>
    <t>412100*</t>
  </si>
  <si>
    <t> -Փաստացի սոցիալական ապահովության վճարներ</t>
  </si>
  <si>
    <t> -էներգետիկ  ծառայություններ</t>
  </si>
  <si>
    <t> -էներգետիկ  ծառայություններին ուղղված պահեստավորված միջոցներ</t>
  </si>
  <si>
    <t>421200*</t>
  </si>
  <si>
    <t>421300*</t>
  </si>
  <si>
    <t>2.2 Գործուղումների և շրջագայություններ ծախսեր </t>
  </si>
  <si>
    <t>2.3 Պայմանագրային այլ ծառայությունների ձեռք բերում</t>
  </si>
  <si>
    <t> -Վարչական ծառայություններին ուղղված պահեստավորված միջոցներ</t>
  </si>
  <si>
    <t>423100*</t>
  </si>
  <si>
    <t> -Համակարգչային ծառայություններին ուղղված պահեստավորված միջոցներ</t>
  </si>
  <si>
    <t>423200*</t>
  </si>
  <si>
    <t> -Աշխատակազմի մասնագիտական զարգացման ծառայություններին ուղղված պահեստավորված միջոցներ</t>
  </si>
  <si>
    <t>423300*</t>
  </si>
  <si>
    <t> -Տեղակատվական ծառայություններին ուղղված պահեստավորված միջոցներ</t>
  </si>
  <si>
    <t>423400*</t>
  </si>
  <si>
    <t> -Կառավարչական ծառայություններին ուղղված պահեստավորված միջոցներ</t>
  </si>
  <si>
    <t>423500*</t>
  </si>
  <si>
    <t> - Կենցաղային և հանրային սննդի ծառայություններին ուղղված պահեստավորված միջոցներ</t>
  </si>
  <si>
    <t>423600*</t>
  </si>
  <si>
    <t> -Ներկայացուցչական ծախսերին ուղղված պահեստավորված միջոցներ</t>
  </si>
  <si>
    <t>423700*</t>
  </si>
  <si>
    <t> -Ընդհանուր բնույթի այլ ծառայություններին ուղղված պահեստավորված միջոցներ</t>
  </si>
  <si>
    <t>423900*</t>
  </si>
  <si>
    <t>2.5 Ընթացիկ նորոգում և պահպանում (ծառայություններ և նյութեր)</t>
  </si>
  <si>
    <t>-Շենքերի և կառույցների ընթացիկ նորոգման և պահպանման գծով պահեստավորված միջոցներ</t>
  </si>
  <si>
    <t>425100*</t>
  </si>
  <si>
    <r>
      <t>-Մեքենաների և սարքավորումների ընթացիկ նորոգման և պահպանման գծով պահեստավորված միջոցներ</t>
    </r>
    <r>
      <rPr>
        <b/>
        <sz val="7.5"/>
        <rFont val="Sylfaen"/>
        <family val="1"/>
      </rPr>
      <t xml:space="preserve"> </t>
    </r>
  </si>
  <si>
    <t>425200*</t>
  </si>
  <si>
    <r>
      <t>2.6  Նյութեր</t>
    </r>
    <r>
      <rPr>
        <b/>
        <i/>
        <sz val="12"/>
        <rFont val="Sylfaen"/>
        <family val="1"/>
      </rPr>
      <t xml:space="preserve"> </t>
    </r>
    <r>
      <rPr>
        <b/>
        <i/>
        <sz val="7.5"/>
        <rFont val="Sylfaen"/>
        <family val="1"/>
      </rPr>
      <t>(ապրանքներ)</t>
    </r>
  </si>
  <si>
    <t> -Պահեստավորված գրասենյակային նյութեր և հագուստ</t>
  </si>
  <si>
    <t>426100*</t>
  </si>
  <si>
    <t> -Պահեստավորված գյուղատնտեսական ապրանքներ</t>
  </si>
  <si>
    <t>426200*</t>
  </si>
  <si>
    <t> -Վերապատրաստման և ուսուցման նյութեր (աշխատողների զարգացման)</t>
  </si>
  <si>
    <t> -Պահեստավորված  վերապատրաստման և ուսուցման նյութեր</t>
  </si>
  <si>
    <t>426300*</t>
  </si>
  <si>
    <t> -Պահեստավորված  տրանսպորտային նյութեր</t>
  </si>
  <si>
    <t>426400*</t>
  </si>
  <si>
    <t> -Պահեստավորված շրջակա միջավայրի պաշտպանության և գիտական նյութեր</t>
  </si>
  <si>
    <t>426500*</t>
  </si>
  <si>
    <t> -Առողջապահական  և լաբորատոր նյութեր</t>
  </si>
  <si>
    <t> -Պահեստավորված  առողջապահական  և լաբորատոր նյութեր</t>
  </si>
  <si>
    <t>426600*</t>
  </si>
  <si>
    <t> -Պահեստավորված կենցաղային և հանրային սննդի նյութեր</t>
  </si>
  <si>
    <t>426700*</t>
  </si>
  <si>
    <t> -Պահեստավորված հատուկ նպատակային այլ նյութեր</t>
  </si>
  <si>
    <t>426900*</t>
  </si>
  <si>
    <t>1131100</t>
  </si>
  <si>
    <t> -Փոխանակման կուրսերի բացասական տարբերություն</t>
  </si>
  <si>
    <t>443100</t>
  </si>
  <si>
    <t> -Սուբսիդիաներ ֆինանսական պետական կազմակերպություններին</t>
  </si>
  <si>
    <t> -Սուբսիդիաներ ոչ պետական ոչ  ֆինանսական  կազմակերպություններին </t>
  </si>
  <si>
    <t> -Սուբսիդիաներ ոչ պետական ֆինանսական  կազմակերպություններին</t>
  </si>
  <si>
    <t>     x</t>
  </si>
  <si>
    <t>Ընթացիկ դրամաշնորհներ պետական հատվածի այլ մակարդակներին</t>
  </si>
  <si>
    <t>Ընթացիկ դրամաշնորհներ պետական և համայնքների  առևտրային կազմակերպություններին</t>
  </si>
  <si>
    <t>Կապիտալ դրամաշնորհներ պետական հատվածի այլ մակարդակներին</t>
  </si>
  <si>
    <t>Կապիտալ դրամաշնորհներ պետական և համայնքային  առևտրային կազմակերպություններին</t>
  </si>
  <si>
    <t>6.1 ՍՈՑԻԱԼԱԿԱՆ ԱՊԱՀՈՎՈՒԹՅԱՆ ՆՊԱՍՏՆԵՐ</t>
  </si>
  <si>
    <t> -Տնային տնտեսություններին դրամով վճարվող սոցիալական ապահովաության վճարներ</t>
  </si>
  <si>
    <t> - Պահեստավորված սոցիալական ապահովության բնեղեն նպաստներ ծառայություններ մատուցողներին</t>
  </si>
  <si>
    <t>471200*</t>
  </si>
  <si>
    <t>6.2 ՍՈՑԻԱԼԱԿԱՆ ՕԳՆՈՒԹՅԱՆ ԴՐԱՄԱԿԱՆ ԱՐՏԱՀԱՅՏՈՒԹՅԱՄԲ ՆՊԱՍՏՆԵՐ (ԲՅՈՒՋԵԻՑ)</t>
  </si>
  <si>
    <t> -Հիվանդության և հաշմանդամության նպաստներ բյուջեից</t>
  </si>
  <si>
    <t> -Մայրության նպաստներ բյուջեից</t>
  </si>
  <si>
    <t> -Երեխաների կամ ընտանեկան նպաստներ բյուջեից</t>
  </si>
  <si>
    <t> -Գործազրկության նպաստներ բյուջեից</t>
  </si>
  <si>
    <t> -Հուղարկավորության նպաստներ բյուջեից</t>
  </si>
  <si>
    <t> -Կրթական, մշակութային և սպորտային նպաստներ բյուջեից</t>
  </si>
  <si>
    <t> -Բնակարանային նպաստներ բյուջեից</t>
  </si>
  <si>
    <t> -Այլ նպաստներ բյուջեից</t>
  </si>
  <si>
    <t>X</t>
  </si>
  <si>
    <t>7.1 ՆՎԻՐԱՏՎՈՒԹՅՈՒՆՆԵՐ ՈՉ ԿԱՌԱՎԱՐՉԱԿԱՆ</t>
  </si>
  <si>
    <t> -Տնային տնտեսություններին ծառայություններ մատուցող` շահույթ չհետապնդող կազմակերպություններին նվիրատվությունների գծով պահեստավորված միջոցներ</t>
  </si>
  <si>
    <t>481100*</t>
  </si>
  <si>
    <t> -Պահեստավորված միջոցներ այլ շահույթ չհետապնդող կազմակերպություններին տրվող նվիրատվությունների գծով</t>
  </si>
  <si>
    <t>481900*</t>
  </si>
  <si>
    <t> -Կառավարման մարմինների գործունեության հետևանքով առաջացած վնասվածքների  կամ վնասների վերականգնում</t>
  </si>
  <si>
    <t> -Այլ ծախսերի գծով պահեստավորված միջոցներ</t>
  </si>
  <si>
    <t>486100*</t>
  </si>
  <si>
    <t>Բ, ՈՉ ՖԻՆԱՆՍԱԿԱՆ ԱԿՏԻՎՆԵՐԻ ԳԾՈՎ ԾԱԽՍԵՐ</t>
  </si>
  <si>
    <r>
      <t> -</t>
    </r>
    <r>
      <rPr>
        <sz val="7.5"/>
        <rFont val="Sylfaen"/>
        <family val="1"/>
      </rPr>
      <t>Շենքերի և շինությունների ձեռք բերման գծով պահեստավորված միջոցներ</t>
    </r>
  </si>
  <si>
    <t>511100*</t>
  </si>
  <si>
    <r>
      <t>-</t>
    </r>
    <r>
      <rPr>
        <sz val="7.5"/>
        <rFont val="Sylfaen"/>
        <family val="1"/>
      </rPr>
      <t>Շենքերի և շինությունների կառուցման գծով պահեստավորված միջոցներ</t>
    </r>
  </si>
  <si>
    <t>511200*</t>
  </si>
  <si>
    <r>
      <t> -</t>
    </r>
    <r>
      <rPr>
        <sz val="7.5"/>
        <rFont val="Sylfaen"/>
        <family val="1"/>
      </rPr>
      <t>Շենքերի և շինությունների կապիտալ վերանորոգման գծով պահեստավորված միջոցներ</t>
    </r>
  </si>
  <si>
    <t>511300*</t>
  </si>
  <si>
    <r>
      <t>-</t>
    </r>
    <r>
      <rPr>
        <sz val="7.5"/>
        <rFont val="Sylfaen"/>
        <family val="1"/>
      </rPr>
      <t>Տրանսպորտային սարքավորումների գծով պահեստավորված միջոցներ</t>
    </r>
  </si>
  <si>
    <t>512100*</t>
  </si>
  <si>
    <t>-Վարչական սարքավորումների գծով պահեստավորված միջոցներ</t>
  </si>
  <si>
    <t>512200*</t>
  </si>
  <si>
    <r>
      <t>-</t>
    </r>
    <r>
      <rPr>
        <sz val="7.5"/>
        <rFont val="Sylfaen"/>
        <family val="1"/>
      </rPr>
      <t>Այլ մեքենաներ և սարքավորումների գծով պահեստավորված միջոցներ</t>
    </r>
  </si>
  <si>
    <t>512900*</t>
  </si>
  <si>
    <r>
      <t>-</t>
    </r>
    <r>
      <rPr>
        <sz val="7.5"/>
        <rFont val="Sylfaen"/>
        <family val="1"/>
      </rPr>
      <t>Աճեցվող ակտիվների գծով պահեստավորված միջոցներ</t>
    </r>
  </si>
  <si>
    <t>513100*</t>
  </si>
  <si>
    <r>
      <t> -</t>
    </r>
    <r>
      <rPr>
        <sz val="7.5"/>
        <rFont val="Sylfaen"/>
        <family val="1"/>
      </rPr>
      <t>Ոչ-նյութական հիմնական միջոցների գծով պահեստավորված միջոցներ</t>
    </r>
  </si>
  <si>
    <t>513200*</t>
  </si>
  <si>
    <t>-Գեոդեզիական քարտեզագրական ծախսերի գծով պահեստավորված միջոցներ</t>
  </si>
  <si>
    <t>513300*</t>
  </si>
  <si>
    <t>-Նախագծահետազոտական ծախսերի գծով պահեստավորված միջոցներ</t>
  </si>
  <si>
    <t>513400*</t>
  </si>
  <si>
    <t>Ընդամենը ծախսեր (տող1200000+ տող1000000)</t>
  </si>
  <si>
    <t> այդ թվում</t>
  </si>
  <si>
    <t>Ընդամենը դեբիտորական, կրեդիտորական պարտքեր</t>
  </si>
  <si>
    <t>Ընդամենը պահեստավորված միջոցներ</t>
  </si>
  <si>
    <t>ՆՅՈՒԹԱԿԱՆ ԱՐԺԵՔՆԵՐԻ ՇԱՐԺԻ ՎԵՐԱԲԵՐՅԱԼ</t>
  </si>
  <si>
    <t>3. Հիմնարկի տեղաբաշխման  մարզի  և  համայնքի կոդը     </t>
  </si>
  <si>
    <t>    ըստ բյուջետային  ծախսերի  տարածքային  դասակարգման </t>
  </si>
  <si>
    <t> մարմնի անվանումը  ____________________________________________</t>
  </si>
  <si>
    <t>5.Պետական  կառավարման վերադաս մարմնի կամ տեղական  ինքնակառավարման    </t>
  </si>
  <si>
    <t>մարմնի կոդը ըստ բյուջետային ծախսերի գերատեսչական դասակարգման  </t>
  </si>
  <si>
    <t>7. Բյուջետային ծախսերի գործառական դասակարգման   </t>
  </si>
  <si>
    <t>9. Ծրագրի կոդը </t>
  </si>
  <si>
    <t>Ցուցանիշներ</t>
  </si>
  <si>
    <t>տողի ծածկագիրը</t>
  </si>
  <si>
    <t>տարեսկզբի մնացորդը</t>
  </si>
  <si>
    <t>տարեվերջի մնացորդը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</si>
  <si>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</si>
  <si>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</si>
  <si>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</si>
  <si>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</si>
  <si>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այդ թվում շինանյութեր ընթացիկ և կապիտալ շինարարության համար</t>
  </si>
  <si>
    <t>Վառելիք, հեղուկ վառելանութ և քսայուղեր (064)</t>
  </si>
  <si>
    <t>Անասնակեր և ֆուրաժ (065)</t>
  </si>
  <si>
    <t>Մեքենաների և սարքավորումների պահեստամասեր (069)</t>
  </si>
  <si>
    <t>Ընդամենը նյութեր և սննդամթերք (060-069)</t>
  </si>
  <si>
    <t>տողի ծածկագիր</t>
  </si>
  <si>
    <t>գումար</t>
  </si>
  <si>
    <t>Ստացվել է - ընդամենը</t>
  </si>
  <si>
    <t>Դուրս է բերվել-ընդամենը</t>
  </si>
  <si>
    <t>այդ թվում անհատույց </t>
  </si>
  <si>
    <t>դուրս է գրվել տարերային աղետների վնասումից</t>
  </si>
  <si>
    <t>այդ թվում ստացվել է անհտույց</t>
  </si>
  <si>
    <t>Դուրսգրված է հափշտակումից և տեղ չհասցնելուց</t>
  </si>
  <si>
    <t>հիմնարկի հաշվին</t>
  </si>
  <si>
    <t>մեղավորների հաշվին</t>
  </si>
  <si>
    <t>Ստուգողական թիվ</t>
  </si>
  <si>
    <t>Շենքեր (010)</t>
  </si>
  <si>
    <t>այդ թվում բնակելի շենքեր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</si>
  <si>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</si>
  <si>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</si>
  <si>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</si>
  <si>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</si>
  <si>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</si>
  <si>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Բանող և մթերատու անասուններ (017)</t>
  </si>
  <si>
    <t>Գրադարանային ֆոնդ (018)</t>
  </si>
  <si>
    <t>Այլ հիմնական միջոցներ (019)</t>
  </si>
  <si>
    <t>Ընդամենը հիմնական միջոցներ </t>
  </si>
  <si>
    <t>Գումար (հիմնական միջոցներ)</t>
  </si>
  <si>
    <t>Ստացվել է-ընդամենը</t>
  </si>
  <si>
    <t>այդ թվում</t>
  </si>
  <si>
    <t>բյուջեից ֆինանսավորման հաշվին </t>
  </si>
  <si>
    <t>հատուկ միջոցների հաշվին</t>
  </si>
  <si>
    <t>անհատույց տրված միջոցների հաշվին</t>
  </si>
  <si>
    <t>Դուրս է բերվել- ընդամենը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</si>
  <si>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</si>
  <si>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</si>
  <si>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</si>
  <si>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</si>
  <si>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ԱԿՏԻՎ</t>
  </si>
  <si>
    <t>տարեվերջ (եռամսյակ)</t>
  </si>
  <si>
    <r>
      <t>1. ՀԻՄՆԱԿԱՆ ՄԻՋՈՑՆԵՐ</t>
    </r>
    <r>
      <rPr>
        <sz val="7"/>
        <rFont val="Sylfaen"/>
        <family val="1"/>
      </rPr>
      <t> </t>
    </r>
  </si>
  <si>
    <t>Հիմնական միջոցներ (010-019)</t>
  </si>
  <si>
    <t>2. ՆՅՈՒԹԵՐ ԵՎ ՊԱՇԱՐՆԵՐ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</si>
  <si>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</si>
  <si>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</si>
  <si>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</si>
  <si>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</si>
  <si>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</si>
  <si>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3. ՍԱԿԱՎԱՐԺԵՔ ԵՎ ԱՐԱԳԱՄԱՇ ԱՌԱՐԿԱՆԵՐ</t>
  </si>
  <si>
    <r>
      <t>4. ԾԱԽՔԵՐ ԱՐՏԱԴՐՈՒԹՅԱՆ ԵՎ ԱՅԼ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ՆՊԱՏԱԿՆԵՐԻ</t>
    </r>
  </si>
  <si>
    <t>Արտադրական (ուսումնական) արհեստանոցների ծախքեր (080)</t>
  </si>
  <si>
    <t>Օժանդակ (ուսումնական) գյուղատնտեսական ծախքեր (081)</t>
  </si>
  <si>
    <t>Ծախքեր պայմանագրով կատարվող գիտահետազոտական աշխատանքների վրա (082) </t>
  </si>
  <si>
    <t>Ծախքեր փորձագիտական հարմարանքների պատրաստման վրա (083)</t>
  </si>
  <si>
    <t>Ծախքեր նյութերի մթերման և վերամշակման վրա (084)՝</t>
  </si>
  <si>
    <t>5. ԴՐԱՄԱԿԱՆ ՄԻՋՈՑՆԵՐ</t>
  </si>
  <si>
    <t>Բացված վարկեր հիմնարկի ծախսերի համար (090,091)</t>
  </si>
  <si>
    <t>Բացված վարկեր կապիտալ ներդրումների համար ( 093)</t>
  </si>
  <si>
    <t>Բացված վարկեր ուրիշ բյուջեների հաշվին (096)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</si>
  <si>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</si>
  <si>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հաշվում՝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</si>
  <si>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</si>
  <si>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</si>
  <si>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</si>
  <si>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</si>
  <si>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</si>
  <si>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</si>
  <si>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</si>
  <si>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</si>
  <si>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</si>
  <si>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 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</si>
  <si>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</si>
  <si>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</si>
  <si>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</si>
  <si>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</si>
  <si>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</si>
  <si>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</si>
  <si>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սոցիալական ապահովության գծով (171)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</si>
  <si>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</si>
  <si>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</si>
  <si>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</si>
  <si>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ՀՀ հաշվարկներ ապահովագրական վճարումների գծով թոշակային ֆոնդի հետ (198)</t>
  </si>
  <si>
    <t>7. ԾԱԽՍԵՐ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</si>
  <si>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</si>
  <si>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</si>
  <si>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</si>
  <si>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</si>
  <si>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</si>
  <si>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</si>
  <si>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</si>
  <si>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</si>
  <si>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</si>
  <si>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8. ՎՆԱՍՆԵՐ</t>
  </si>
  <si>
    <t>Վնասներ (410)</t>
  </si>
  <si>
    <r>
      <t>9. ԿԱՊԻՏԱԼ ՇԻՆԱՐԱՐՈՒԹՅԱՆ ԾԱԽՍԵՐ</t>
    </r>
    <r>
      <rPr>
        <sz val="7"/>
        <rFont val="Sylfaen"/>
        <family val="1"/>
      </rPr>
      <t> </t>
    </r>
  </si>
  <si>
    <t>Տեղակայման ենթակա սարքավորումներ (040)</t>
  </si>
  <si>
    <t>Շինարարական նյութեր կապիտալ շինարարության համար (041)՝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</si>
  <si>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</si>
  <si>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</si>
  <si>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</si>
  <si>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Հաշվեկշիռ</t>
  </si>
  <si>
    <t>ՊԱՍԻՎ</t>
  </si>
  <si>
    <r>
      <t>1.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</si>
  <si>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Ֆինանսավորում բյուջեից հիմնարկի ծախսերի և մյուս միջոցառումների  (230,140)</t>
  </si>
  <si>
    <t>Ֆինանսավորում ուրիշ բյուջեների հաշվին (232,142)</t>
  </si>
  <si>
    <t>Ծնողների միջոցներ մանկական հիմնարկների պահպանման համար  (236)</t>
  </si>
  <si>
    <t>Այլ միջոցներ հիմնարկի պահպանման համար (238)</t>
  </si>
  <si>
    <t>Բանկի երկարատև վարկ (248)</t>
  </si>
  <si>
    <t>Միջոցներ ստացված բանկից   դեկտեմբերի երկրորդ կեսի աշխատավարձի ժամկետից շուտ վճարելու համար (245)</t>
  </si>
  <si>
    <r>
      <t>2. ՖՈՆԴԵՐ ԵՎ ՆՊԱՏԱԿԱՅԻՆ ՆՇԱՆԱԿՄԱՆ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ՄԻՋՈՑՆԵՐ</t>
    </r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</si>
  <si>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</si>
  <si>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</si>
  <si>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</si>
  <si>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</si>
  <si>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</si>
  <si>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</si>
  <si>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Արտաբյուջետային ֆոնդեր (272)</t>
  </si>
  <si>
    <t>Հիմնական միջոցների մաշվածություն (020)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</si>
  <si>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</si>
  <si>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</si>
  <si>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արտաբյուջետային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</si>
  <si>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</si>
  <si>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</si>
  <si>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</si>
  <si>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</si>
  <si>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</si>
  <si>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</si>
  <si>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</si>
  <si>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</si>
  <si>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</si>
  <si>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  (182-187)</t>
  </si>
  <si>
    <t>Այլ հաշվարկներ կատարված աշխատանքների գծով (189)</t>
  </si>
  <si>
    <t>Հաշվարկներ ապահովագրական վճարումների գծով ՀՀ թոշակային ֆոնդի հետ (198)</t>
  </si>
  <si>
    <t>4. ԱՐՏԱԴՐԱՆՔԻ ԻՐԱՑՈՒՄ ԵՎ ԵԿԱՄՈՒՏՆԵՐ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</si>
  <si>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</si>
  <si>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</si>
  <si>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</si>
  <si>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</si>
  <si>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</si>
  <si>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</si>
  <si>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r>
      <t>5</t>
    </r>
    <r>
      <rPr>
        <sz val="7"/>
        <rFont val="Sylfaen"/>
        <family val="1"/>
      </rPr>
      <t xml:space="preserve">. </t>
    </r>
    <r>
      <rPr>
        <b/>
        <sz val="7"/>
        <rFont val="Sylfaen"/>
        <family val="1"/>
      </rPr>
      <t>ԿԱՊԻՏԱԼ ՇԻՆԱՐԱՐՈՒԹՅԱՆ</t>
    </r>
    <r>
      <rPr>
        <sz val="7"/>
        <rFont val="Sylfaen"/>
        <family val="1"/>
      </rPr>
      <t xml:space="preserve"> </t>
    </r>
    <r>
      <rPr>
        <b/>
        <sz val="7"/>
        <rFont val="Sylfaen"/>
        <family val="1"/>
      </rPr>
      <t>ՖԻՆԱՆՍԱՎՈՐՈՒՄ</t>
    </r>
  </si>
  <si>
    <t>Կապիտալ ներդրումների ֆինանսավորում բյուջեից (231,143)</t>
  </si>
  <si>
    <t>ԵՏՀԱՇՎԵԿՇՌԱՅԻՆ ՀԱՇԻՎՆԵՐ</t>
  </si>
  <si>
    <t>Անվճարունակ դեբիտորների դուրս գրված պարտք (5)</t>
  </si>
  <si>
    <t>Փոխատվություններ տրված այգեգործական ընկերությունների (կոոպերատիվների) անդամ բանվորներին ու ծառայողներին (13)</t>
  </si>
  <si>
    <t>Տարադրամային մասհանումների ֆոնդ (14)</t>
  </si>
  <si>
    <t>Ընդհանուր գումար</t>
  </si>
  <si>
    <t>ՏԵՂԵԿԱՆՔ 230 ԵՎ 231 (140,143) ԵՆԹԱՀԱՇԻՎՆԵՐՈՎ ԲՅՈՒՋԵԻՑ ՖԻՆԱՆՍԱՎՈՐՄԱՆ ԳՈՒՄԱՐՆԵՐԻ ՇԱՐԺԻ ՄԱՍԻՆ</t>
  </si>
  <si>
    <t>Դեբետ</t>
  </si>
  <si>
    <t>Կրեդիտ</t>
  </si>
  <si>
    <t>ծախսերի նախահաշվով</t>
  </si>
  <si>
    <t>Տեղափոխվել է 173 հաշվին // հաշվարկներ բյուջեին կատարվող վճարումների գծով</t>
  </si>
  <si>
    <t>Տարեսկզբի մնացորդ</t>
  </si>
  <si>
    <t>Բացված է վարկ տարվա սկզբից (եռամսյակից) հաշվի առած փակված և հետ կանչված վարկերը</t>
  </si>
  <si>
    <t>Հիմնարկի հաշվին նյութերի պակասորդների դուրսգրում</t>
  </si>
  <si>
    <t>Մուտքագրվել է նյութերի ավելցուկը</t>
  </si>
  <si>
    <t>Չօգտագործված վակերի մնացորդների փակում բանկի կողմից դեկտեմբերի 31-ին</t>
  </si>
  <si>
    <t>Վճարումներ կատարված կենտրոնացված կարգով վերադաս վարկի կարգադրիչի կողմից ի հաշիվ տվյալ նախարարության նախահաշվի</t>
  </si>
  <si>
    <t>Դուրս է գրվել ավարտված և շահագործման հանձնված շինարարական օբյեկտների ծախսերը</t>
  </si>
  <si>
    <t>Փոխանցված է հիմնական միջոցների և սակավարժեք առարկաների հաշվից նյութերի հաշվին</t>
  </si>
  <si>
    <t>Դուրս է գրվել ծախսերը հաշվետու տարում</t>
  </si>
  <si>
    <t>Ընդամենը</t>
  </si>
  <si>
    <t>01</t>
  </si>
  <si>
    <t xml:space="preserve">մարմնի անվանումը     </t>
  </si>
  <si>
    <t xml:space="preserve"> </t>
  </si>
  <si>
    <t>ն/թ բյուջ-ց</t>
  </si>
  <si>
    <t>Մարզահագուստ  հուշանվերներ (068)</t>
  </si>
  <si>
    <t>ծախսվել է տարվա ընթացքում հիմնարկի կարիքների համար</t>
  </si>
  <si>
    <t>Այլ նյութեր , համակարգչային մասեր   (067)</t>
  </si>
  <si>
    <t>Տարեվերջի  մնացորդ</t>
  </si>
  <si>
    <t>Անշարժ գույքի գնահատում և գրանցում</t>
  </si>
  <si>
    <t>Ոռոգման ջուր</t>
  </si>
  <si>
    <t>Հաստատագրված վճար</t>
  </si>
  <si>
    <t>Գրքային ֆոնդ</t>
  </si>
  <si>
    <t>Պարտադիր կուտակային վճարներ</t>
  </si>
  <si>
    <t>Եկամտային հարկ</t>
  </si>
  <si>
    <t>Համակարգչային ծրագրավորման ծառայություն</t>
  </si>
  <si>
    <t xml:space="preserve">         Կ.Տ.</t>
  </si>
  <si>
    <t xml:space="preserve">             Կ.Տ.</t>
  </si>
  <si>
    <t xml:space="preserve">                             ՖԻՆԱՆՍԱՏՆՏԵՍԱԳԻՏԱԿԱՆ ԲԱԺՆԻ ՊԵՏ ՜     _______________________ Մ. ԳՈՒԼՈՅԱՆ</t>
  </si>
  <si>
    <t xml:space="preserve">                                                             ԳԼԽԱՎՈՐ ՀԱՇՎԱՊԱՀ       _______________________  Բ.  ԱՆՏՈՆՅԱՆ </t>
  </si>
  <si>
    <t xml:space="preserve">      Կ.Տ.</t>
  </si>
  <si>
    <t>Գազատարների կառուցում</t>
  </si>
  <si>
    <t>Նպատակային սոց. վճար</t>
  </si>
  <si>
    <t>Փոքրարժեք ապրանքներ  (016)</t>
  </si>
  <si>
    <t xml:space="preserve">         ՖԻՆԱՆՍԱՏՆՏԵՍԱԳԻՏԱԿԱՆ ԲԱԺՆԻ ՊԵՏ`     _______________________ Մ. ԳՈՒԼՈՅԱՆ</t>
  </si>
  <si>
    <t xml:space="preserve">                                            ԳԼԽԱՎՈՐ ՀԱՇՎԱՊԱՀ`      _______________________  Բ.  ԱՆՏՈՆՅԱՆ </t>
  </si>
  <si>
    <t>Փոքրարժեք  ապրանքներ   (070, 071)</t>
  </si>
  <si>
    <t xml:space="preserve">Անհուսալի   դեբիտորական  պարտքեր </t>
  </si>
  <si>
    <t>Փոքրարժեք  ապրանքներ   (մնացորդային արժեք)         ( 260)</t>
  </si>
  <si>
    <t>Նյութեր և  պաշարներ (060-069)</t>
  </si>
  <si>
    <t> -Շենքերի և շինությունների կապիտալ վերանորոգում /հիմնադրամ  2 մանկապարտեզ</t>
  </si>
  <si>
    <t> -Կոմունալ ծառայություններ,  տաքսի ծառայութ.</t>
  </si>
  <si>
    <t xml:space="preserve"> -Աշխատողների աշխատավարձեր և հավելավճարներ </t>
  </si>
  <si>
    <t>01.01.2016թ. -- 31.12.2016թ.  ժամանակահատվածի համար</t>
  </si>
  <si>
    <t>01.01.2016-31.12.2016   ժամանակահատվածի համար</t>
  </si>
  <si>
    <r>
      <t xml:space="preserve">1. Հիմնարկի անվանումը  </t>
    </r>
    <r>
      <rPr>
        <b/>
        <i/>
        <sz val="10"/>
        <rFont val="Sylfaen"/>
        <family val="1"/>
      </rPr>
      <t>Աբովյանի համայնքապետարան</t>
    </r>
  </si>
  <si>
    <t>Հ Ա Շ Վ Ե Տ Վ ՈՒ Թ Յ ՈՒ Ն       N 4</t>
  </si>
  <si>
    <r>
      <t xml:space="preserve">     Հ Ա Շ Վ Ե Տ Վ ՈՒ Թ Յ ՈՒ Ն        N </t>
    </r>
    <r>
      <rPr>
        <b/>
        <i/>
        <sz val="12"/>
        <rFont val="Sylfaen"/>
        <family val="1"/>
      </rPr>
      <t>3</t>
    </r>
  </si>
  <si>
    <t>Հ Ա Շ Վ Ե Տ Վ ՈՒ Թ Յ ՈՒ Ն      N 2</t>
  </si>
  <si>
    <r>
      <t>6. Հիմնարկը սպասարկող գանձապետական ստորաբաժանման անվանումը_</t>
    </r>
    <r>
      <rPr>
        <b/>
        <i/>
        <sz val="7"/>
        <rFont val="Sylfaen"/>
        <family val="1"/>
      </rPr>
      <t xml:space="preserve"> </t>
    </r>
    <r>
      <rPr>
        <b/>
        <i/>
        <sz val="10"/>
        <rFont val="Sylfaen"/>
        <family val="1"/>
      </rPr>
      <t>ՀՀ ֆինանսների և էկոնոմիկայի
                                                                               նախարարության ԿԳ</t>
    </r>
  </si>
  <si>
    <r>
      <t xml:space="preserve">8. Ծրագրի անվանումը _ </t>
    </r>
    <r>
      <rPr>
        <b/>
        <sz val="10"/>
        <rFont val="Sylfaen"/>
        <family val="1"/>
      </rPr>
      <t>Ընդհանուր բնույթի հանրային ծառայություններ</t>
    </r>
  </si>
  <si>
    <r>
      <t xml:space="preserve">10. Չափի միավորը՝ </t>
    </r>
    <r>
      <rPr>
        <b/>
        <i/>
        <sz val="10"/>
        <rFont val="Sylfaen"/>
        <family val="1"/>
      </rPr>
      <t>հազար դրամ</t>
    </r>
  </si>
  <si>
    <t>«17»  մարտի   2017թ.</t>
  </si>
  <si>
    <t>ԾԱԽՍԵՐԻ   ՆԱԽԱՀԱՇԻՎՆԵՐԻ   ԿԱՏԱՐՄԱՆ   ՀԱՇՎԵԿՇԻՌ N 1</t>
  </si>
  <si>
    <r>
      <t xml:space="preserve">1. Հիմնարկի անվանումը  </t>
    </r>
    <r>
      <rPr>
        <b/>
        <i/>
        <sz val="10"/>
        <rFont val="Sylfaen"/>
        <family val="1"/>
      </rPr>
      <t>Աբովյանի  համայնքապետարան</t>
    </r>
  </si>
  <si>
    <r>
      <t xml:space="preserve">2. Փոստային հասցեն </t>
    </r>
    <r>
      <rPr>
        <b/>
        <i/>
        <sz val="10"/>
        <rFont val="Sylfaen"/>
        <family val="1"/>
      </rPr>
      <t>Կոտայքի մարզ, ք. Աբովյան, Բարեկամության հրապարակ 1</t>
    </r>
  </si>
  <si>
    <t>կապիտալ ներդրումներ           և այլ միջոցառում ներ</t>
  </si>
  <si>
    <t>կապիտալ ներդրումներ              և այլ միջոցառումներ</t>
  </si>
  <si>
    <r>
      <t xml:space="preserve">8. Ծրագրի անվանումը - </t>
    </r>
    <r>
      <rPr>
        <b/>
        <sz val="10"/>
        <rFont val="Sylfaen"/>
        <family val="1"/>
      </rPr>
      <t>Ընդհանուր բնույթի հանրային ծառայություններ</t>
    </r>
  </si>
  <si>
    <r>
      <t>6. Հիմնարկը սպասարկող գանձապետական ստորաբաժանման անվանումը_</t>
    </r>
    <r>
      <rPr>
        <b/>
        <sz val="10"/>
        <rFont val="Sylfaen"/>
        <family val="1"/>
      </rPr>
      <t xml:space="preserve"> ՀՀ ֆինանսների նախարարության ԿԳ</t>
    </r>
  </si>
  <si>
    <r>
      <t>1. Հիմնարկի անվանումը  -</t>
    </r>
    <r>
      <rPr>
        <b/>
        <i/>
        <sz val="10"/>
        <rFont val="Sylfaen"/>
        <family val="1"/>
      </rPr>
      <t>Աբովյանի համայնքապետարան</t>
    </r>
  </si>
  <si>
    <r>
      <t xml:space="preserve">2. Փոստային հասցեն </t>
    </r>
    <r>
      <rPr>
        <b/>
        <i/>
        <sz val="10"/>
        <rFont val="Sylfaen"/>
        <family val="1"/>
      </rPr>
      <t xml:space="preserve">Կոտայքի մարզ, ք.Աբովյան, Բարեկամության հրապարակ 1 </t>
    </r>
  </si>
  <si>
    <t>«17»   մարտի   2017թ.</t>
  </si>
  <si>
    <t>01.01.2016  - 31.12.2016  ժամանակահատվածի համար</t>
  </si>
  <si>
    <t xml:space="preserve">              ՖԻՆԱՆՍԱՏՆՏԵՍԱԳԻՏԱԿԱՆ ԲԱԺՆԻ ՊԵՏ ՝     ________________ Մ. ԳՈՒԼՈՅԱՆ</t>
  </si>
  <si>
    <t xml:space="preserve">                                    ԳԼԽԱՎՈՐ ՀԱՇՎԱՊԱՀ ՝      ______________________  Բ.  ԱՆՏՈՆՅԱՆ </t>
  </si>
  <si>
    <r>
      <t>5. Հիմնարկը սպասարկող գանձապետական ստորաբաժանման անվանումը</t>
    </r>
    <r>
      <rPr>
        <b/>
        <i/>
        <u val="single"/>
        <sz val="10"/>
        <rFont val="Sylfaen"/>
        <family val="1"/>
      </rPr>
      <t xml:space="preserve">- 
</t>
    </r>
    <r>
      <rPr>
        <b/>
        <i/>
        <sz val="10"/>
        <rFont val="Sylfaen"/>
        <family val="1"/>
      </rPr>
      <t>ՀՀ ֆինանսներինախարարության ԿԳ</t>
    </r>
  </si>
  <si>
    <r>
      <t xml:space="preserve">2. Փոստային հասցեն </t>
    </r>
    <r>
      <rPr>
        <b/>
        <i/>
        <sz val="10"/>
        <rFont val="Sylfaen"/>
        <family val="1"/>
      </rPr>
      <t>Կոտայքի մարզ, ք.Աբովյան, Բարեկամության հր.1</t>
    </r>
  </si>
  <si>
    <r>
      <t>12. Չափի միավորը՝</t>
    </r>
    <r>
      <rPr>
        <b/>
        <sz val="10"/>
        <rFont val="Sylfaen"/>
        <family val="1"/>
      </rPr>
      <t xml:space="preserve"> հազար դրամ</t>
    </r>
  </si>
  <si>
    <t xml:space="preserve">                             ՖԻՆԱՆՍԱՏՆՏԵՍԱԳԻՏԱԿԱՆ ԲԱԺՆԻ ՊԵՏ՝     _______________________ Մ. ԳՈՒԼՈՅԱՆ</t>
  </si>
  <si>
    <t>«17 »  մարտի   2017թ.</t>
  </si>
  <si>
    <r>
      <t xml:space="preserve">9. Ծրագրի անվանումը _ </t>
    </r>
    <r>
      <rPr>
        <b/>
        <sz val="8"/>
        <rFont val="Sylfaen"/>
        <family val="1"/>
      </rPr>
      <t>Ընդհանուր բնույթի հանրային ծառայութ</t>
    </r>
  </si>
  <si>
    <r>
      <t>6. Հիմնարկը սպասարկող գանձապետական ստորաբաժանման անվանումը_</t>
    </r>
    <r>
      <rPr>
        <b/>
        <sz val="10"/>
        <rFont val="Sylfaen"/>
        <family val="1"/>
      </rPr>
      <t>_ՀՀ ֆինանսների նախարարության ԿԳ</t>
    </r>
  </si>
  <si>
    <r>
      <t>8. Ծրագրի անվանումը _</t>
    </r>
    <r>
      <rPr>
        <b/>
        <sz val="10"/>
        <rFont val="Sylfaen"/>
        <family val="1"/>
      </rPr>
      <t xml:space="preserve"> Ընդհանուր բնույթի հանրային ծառայություններ </t>
    </r>
  </si>
  <si>
    <r>
      <t xml:space="preserve">2. Փոստային հասցեն </t>
    </r>
    <r>
      <rPr>
        <b/>
        <i/>
        <sz val="10"/>
        <rFont val="Sylfaen"/>
        <family val="1"/>
      </rPr>
      <t>Կոտայքի մարզ, ք.Աբովյան, Բարեկամության հր. 1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</si>
</sst>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_(* #,##0.0_);_(* \(#,##0.0\);_(* &quot;-&quot;??_);_(@_)"/>
    <numFmt numFmtId="192" formatCode="_-* #,##0.0_р_._-;\-* #,##0.0_р_._-;_-* &quot;-&quot;?_р_._-;_-@_-"/>
  </numFmts>
  <fonts count="63">
    <font>
      <sz val="10"/>
      <name val="Arial"/>
      <family val="0"/>
    </font>
    <font>
      <sz val="12"/>
      <name val="Times New Roman"/>
      <family val="1"/>
    </font>
    <font>
      <sz val="7"/>
      <name val="Sylfaen"/>
      <family val="1"/>
    </font>
    <font>
      <b/>
      <sz val="7"/>
      <name val="Sylfaen"/>
      <family val="1"/>
    </font>
    <font>
      <sz val="10"/>
      <name val="Times New Roman"/>
      <family val="1"/>
    </font>
    <font>
      <sz val="7.5"/>
      <name val="Sylfaen"/>
      <family val="1"/>
    </font>
    <font>
      <b/>
      <sz val="7.5"/>
      <name val="Sylfaen"/>
      <family val="1"/>
    </font>
    <font>
      <b/>
      <i/>
      <sz val="7.5"/>
      <name val="Sylfaen"/>
      <family val="1"/>
    </font>
    <font>
      <b/>
      <i/>
      <sz val="7"/>
      <name val="Sylfaen"/>
      <family val="1"/>
    </font>
    <font>
      <b/>
      <i/>
      <u val="single"/>
      <sz val="10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sz val="8"/>
      <name val="Sylfaen"/>
      <family val="1"/>
    </font>
    <font>
      <sz val="8"/>
      <name val="Arial"/>
      <family val="2"/>
    </font>
    <font>
      <b/>
      <i/>
      <sz val="12"/>
      <name val="Sylfaen"/>
      <family val="1"/>
    </font>
    <font>
      <b/>
      <u val="single"/>
      <sz val="12"/>
      <name val="Sylfaen"/>
      <family val="1"/>
    </font>
    <font>
      <b/>
      <sz val="12"/>
      <name val="Sylfaen"/>
      <family val="1"/>
    </font>
    <font>
      <b/>
      <sz val="8"/>
      <name val="Sylfaen"/>
      <family val="1"/>
    </font>
    <font>
      <b/>
      <i/>
      <sz val="8"/>
      <name val="Sylfae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rial Armenian"/>
      <family val="2"/>
    </font>
    <font>
      <b/>
      <sz val="9"/>
      <name val="Sylfaen"/>
      <family val="1"/>
    </font>
    <font>
      <sz val="9"/>
      <name val="Times LatArm"/>
      <family val="0"/>
    </font>
    <font>
      <sz val="10"/>
      <name val="Times LatArm"/>
      <family val="0"/>
    </font>
    <font>
      <b/>
      <i/>
      <sz val="10"/>
      <color indexed="10"/>
      <name val="Sylfaen"/>
      <family val="1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13" fillId="0" borderId="10" xfId="0" applyFont="1" applyBorder="1" applyAlignment="1">
      <alignment wrapText="1"/>
    </xf>
    <xf numFmtId="1" fontId="12" fillId="0" borderId="16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90" fontId="21" fillId="0" borderId="0" xfId="0" applyNumberFormat="1" applyFont="1" applyAlignment="1">
      <alignment/>
    </xf>
    <xf numFmtId="190" fontId="21" fillId="0" borderId="0" xfId="0" applyNumberFormat="1" applyFont="1" applyBorder="1" applyAlignment="1">
      <alignment/>
    </xf>
    <xf numFmtId="190" fontId="12" fillId="0" borderId="0" xfId="0" applyNumberFormat="1" applyFont="1" applyAlignment="1">
      <alignment/>
    </xf>
    <xf numFmtId="190" fontId="12" fillId="0" borderId="0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0" fontId="14" fillId="0" borderId="0" xfId="0" applyNumberFormat="1" applyFont="1" applyAlignment="1">
      <alignment/>
    </xf>
    <xf numFmtId="190" fontId="12" fillId="0" borderId="0" xfId="0" applyNumberFormat="1" applyFont="1" applyBorder="1" applyAlignment="1">
      <alignment horizontal="right" vertical="top"/>
    </xf>
    <xf numFmtId="190" fontId="12" fillId="0" borderId="0" xfId="0" applyNumberFormat="1" applyFont="1" applyBorder="1" applyAlignment="1">
      <alignment wrapText="1"/>
    </xf>
    <xf numFmtId="190" fontId="13" fillId="0" borderId="0" xfId="0" applyNumberFormat="1" applyFont="1" applyAlignment="1">
      <alignment horizontal="right" vertical="top"/>
    </xf>
    <xf numFmtId="190" fontId="12" fillId="0" borderId="10" xfId="0" applyNumberFormat="1" applyFont="1" applyBorder="1" applyAlignment="1">
      <alignment horizontal="center" wrapText="1"/>
    </xf>
    <xf numFmtId="190" fontId="12" fillId="0" borderId="16" xfId="0" applyNumberFormat="1" applyFont="1" applyBorder="1" applyAlignment="1">
      <alignment wrapText="1"/>
    </xf>
    <xf numFmtId="190" fontId="14" fillId="0" borderId="16" xfId="0" applyNumberFormat="1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2" fillId="0" borderId="16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0" fontId="13" fillId="0" borderId="14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wrapText="1"/>
    </xf>
    <xf numFmtId="190" fontId="13" fillId="0" borderId="14" xfId="0" applyNumberFormat="1" applyFont="1" applyBorder="1" applyAlignment="1">
      <alignment wrapText="1"/>
    </xf>
    <xf numFmtId="190" fontId="13" fillId="0" borderId="17" xfId="0" applyNumberFormat="1" applyFont="1" applyBorder="1" applyAlignment="1">
      <alignment horizontal="center" wrapText="1"/>
    </xf>
    <xf numFmtId="190" fontId="12" fillId="0" borderId="14" xfId="0" applyNumberFormat="1" applyFont="1" applyBorder="1" applyAlignment="1">
      <alignment horizontal="center" wrapText="1"/>
    </xf>
    <xf numFmtId="190" fontId="12" fillId="0" borderId="10" xfId="0" applyNumberFormat="1" applyFont="1" applyBorder="1" applyAlignment="1">
      <alignment wrapText="1"/>
    </xf>
    <xf numFmtId="190" fontId="12" fillId="0" borderId="14" xfId="0" applyNumberFormat="1" applyFont="1" applyBorder="1" applyAlignment="1">
      <alignment wrapText="1"/>
    </xf>
    <xf numFmtId="190" fontId="12" fillId="0" borderId="17" xfId="0" applyNumberFormat="1" applyFont="1" applyBorder="1" applyAlignment="1">
      <alignment wrapText="1"/>
    </xf>
    <xf numFmtId="190" fontId="12" fillId="0" borderId="18" xfId="0" applyNumberFormat="1" applyFont="1" applyBorder="1" applyAlignment="1">
      <alignment wrapText="1"/>
    </xf>
    <xf numFmtId="190" fontId="12" fillId="0" borderId="19" xfId="0" applyNumberFormat="1" applyFont="1" applyBorder="1" applyAlignment="1">
      <alignment wrapText="1"/>
    </xf>
    <xf numFmtId="190" fontId="12" fillId="0" borderId="20" xfId="0" applyNumberFormat="1" applyFont="1" applyBorder="1" applyAlignment="1">
      <alignment wrapText="1"/>
    </xf>
    <xf numFmtId="190" fontId="12" fillId="0" borderId="21" xfId="0" applyNumberFormat="1" applyFont="1" applyBorder="1" applyAlignment="1">
      <alignment wrapText="1"/>
    </xf>
    <xf numFmtId="190" fontId="12" fillId="0" borderId="22" xfId="0" applyNumberFormat="1" applyFont="1" applyBorder="1" applyAlignment="1">
      <alignment wrapText="1"/>
    </xf>
    <xf numFmtId="190" fontId="12" fillId="0" borderId="21" xfId="0" applyNumberFormat="1" applyFont="1" applyBorder="1" applyAlignment="1">
      <alignment horizontal="center" wrapText="1"/>
    </xf>
    <xf numFmtId="190" fontId="22" fillId="0" borderId="13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horizontal="center" wrapText="1"/>
    </xf>
    <xf numFmtId="190" fontId="12" fillId="0" borderId="12" xfId="0" applyNumberFormat="1" applyFont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 wrapText="1"/>
    </xf>
    <xf numFmtId="190" fontId="12" fillId="0" borderId="23" xfId="0" applyNumberFormat="1" applyFont="1" applyBorder="1" applyAlignment="1">
      <alignment horizontal="center" wrapText="1"/>
    </xf>
    <xf numFmtId="190" fontId="12" fillId="0" borderId="15" xfId="0" applyNumberFormat="1" applyFont="1" applyBorder="1" applyAlignment="1">
      <alignment wrapText="1"/>
    </xf>
    <xf numFmtId="190" fontId="12" fillId="0" borderId="23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190" fontId="12" fillId="0" borderId="11" xfId="0" applyNumberFormat="1" applyFont="1" applyBorder="1" applyAlignment="1">
      <alignment horizontal="center" wrapText="1"/>
    </xf>
    <xf numFmtId="190" fontId="12" fillId="0" borderId="11" xfId="0" applyNumberFormat="1" applyFont="1" applyBorder="1" applyAlignment="1">
      <alignment wrapText="1"/>
    </xf>
    <xf numFmtId="190" fontId="12" fillId="0" borderId="12" xfId="0" applyNumberFormat="1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190" fontId="12" fillId="0" borderId="25" xfId="0" applyNumberFormat="1" applyFont="1" applyBorder="1" applyAlignment="1">
      <alignment horizontal="center" wrapText="1"/>
    </xf>
    <xf numFmtId="190" fontId="12" fillId="0" borderId="26" xfId="0" applyNumberFormat="1" applyFont="1" applyBorder="1" applyAlignment="1">
      <alignment horizontal="center" wrapText="1"/>
    </xf>
    <xf numFmtId="190" fontId="12" fillId="0" borderId="25" xfId="0" applyNumberFormat="1" applyFont="1" applyBorder="1" applyAlignment="1">
      <alignment wrapText="1"/>
    </xf>
    <xf numFmtId="190" fontId="12" fillId="0" borderId="26" xfId="0" applyNumberFormat="1" applyFont="1" applyBorder="1" applyAlignment="1">
      <alignment wrapText="1"/>
    </xf>
    <xf numFmtId="190" fontId="12" fillId="0" borderId="27" xfId="0" applyNumberFormat="1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190" fontId="13" fillId="0" borderId="15" xfId="0" applyNumberFormat="1" applyFont="1" applyBorder="1" applyAlignment="1">
      <alignment horizontal="center" wrapText="1"/>
    </xf>
    <xf numFmtId="190" fontId="13" fillId="0" borderId="23" xfId="0" applyNumberFormat="1" applyFont="1" applyBorder="1" applyAlignment="1">
      <alignment horizontal="center" wrapText="1"/>
    </xf>
    <xf numFmtId="190" fontId="13" fillId="0" borderId="18" xfId="0" applyNumberFormat="1" applyFont="1" applyBorder="1" applyAlignment="1">
      <alignment horizontal="center" wrapText="1"/>
    </xf>
    <xf numFmtId="190" fontId="12" fillId="0" borderId="3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12" fillId="0" borderId="16" xfId="0" applyFont="1" applyBorder="1" applyAlignment="1">
      <alignment wrapText="1"/>
    </xf>
    <xf numFmtId="0" fontId="0" fillId="0" borderId="0" xfId="0" applyFont="1" applyAlignment="1">
      <alignment/>
    </xf>
    <xf numFmtId="190" fontId="12" fillId="0" borderId="16" xfId="0" applyNumberFormat="1" applyFont="1" applyBorder="1" applyAlignment="1">
      <alignment horizontal="center" wrapText="1"/>
    </xf>
    <xf numFmtId="1" fontId="25" fillId="0" borderId="16" xfId="55" applyNumberFormat="1" applyFont="1" applyBorder="1">
      <alignment/>
      <protection/>
    </xf>
    <xf numFmtId="190" fontId="0" fillId="0" borderId="0" xfId="0" applyNumberFormat="1" applyAlignment="1">
      <alignment/>
    </xf>
    <xf numFmtId="1" fontId="1" fillId="0" borderId="0" xfId="0" applyNumberFormat="1" applyFont="1" applyBorder="1" applyAlignment="1">
      <alignment wrapText="1"/>
    </xf>
    <xf numFmtId="190" fontId="20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190" fontId="12" fillId="0" borderId="16" xfId="0" applyNumberFormat="1" applyFont="1" applyBorder="1" applyAlignment="1">
      <alignment horizontal="center"/>
    </xf>
    <xf numFmtId="190" fontId="2" fillId="0" borderId="15" xfId="0" applyNumberFormat="1" applyFont="1" applyBorder="1" applyAlignment="1">
      <alignment horizontal="center" wrapText="1"/>
    </xf>
    <xf numFmtId="190" fontId="2" fillId="0" borderId="10" xfId="0" applyNumberFormat="1" applyFont="1" applyBorder="1" applyAlignment="1">
      <alignment horizontal="center" wrapText="1"/>
    </xf>
    <xf numFmtId="190" fontId="2" fillId="0" borderId="16" xfId="0" applyNumberFormat="1" applyFont="1" applyBorder="1" applyAlignment="1">
      <alignment horizontal="center" wrapText="1"/>
    </xf>
    <xf numFmtId="190" fontId="2" fillId="0" borderId="10" xfId="0" applyNumberFormat="1" applyFont="1" applyBorder="1" applyAlignment="1">
      <alignment wrapText="1"/>
    </xf>
    <xf numFmtId="190" fontId="13" fillId="0" borderId="10" xfId="0" applyNumberFormat="1" applyFont="1" applyBorder="1" applyAlignment="1">
      <alignment wrapText="1"/>
    </xf>
    <xf numFmtId="190" fontId="19" fillId="0" borderId="10" xfId="0" applyNumberFormat="1" applyFont="1" applyBorder="1" applyAlignment="1">
      <alignment horizontal="center" wrapText="1"/>
    </xf>
    <xf numFmtId="190" fontId="23" fillId="0" borderId="10" xfId="0" applyNumberFormat="1" applyFont="1" applyBorder="1" applyAlignment="1">
      <alignment wrapText="1"/>
    </xf>
    <xf numFmtId="0" fontId="20" fillId="0" borderId="0" xfId="0" applyFont="1" applyAlignment="1">
      <alignment/>
    </xf>
    <xf numFmtId="190" fontId="12" fillId="33" borderId="16" xfId="0" applyNumberFormat="1" applyFont="1" applyFill="1" applyBorder="1" applyAlignment="1">
      <alignment horizontal="center" wrapText="1"/>
    </xf>
    <xf numFmtId="190" fontId="12" fillId="0" borderId="0" xfId="0" applyNumberFormat="1" applyFont="1" applyBorder="1" applyAlignment="1">
      <alignment horizontal="center" wrapText="1"/>
    </xf>
    <xf numFmtId="190" fontId="12" fillId="33" borderId="10" xfId="0" applyNumberFormat="1" applyFont="1" applyFill="1" applyBorder="1" applyAlignment="1">
      <alignment horizontal="center" wrapText="1"/>
    </xf>
    <xf numFmtId="190" fontId="19" fillId="33" borderId="10" xfId="0" applyNumberFormat="1" applyFont="1" applyFill="1" applyBorder="1" applyAlignment="1">
      <alignment horizontal="center" wrapText="1"/>
    </xf>
    <xf numFmtId="190" fontId="27" fillId="0" borderId="25" xfId="0" applyNumberFormat="1" applyFont="1" applyBorder="1" applyAlignment="1">
      <alignment horizontal="center" wrapText="1"/>
    </xf>
    <xf numFmtId="190" fontId="27" fillId="0" borderId="14" xfId="0" applyNumberFormat="1" applyFont="1" applyBorder="1" applyAlignment="1">
      <alignment horizontal="center" wrapText="1"/>
    </xf>
    <xf numFmtId="190" fontId="27" fillId="0" borderId="23" xfId="0" applyNumberFormat="1" applyFont="1" applyBorder="1" applyAlignment="1">
      <alignment horizontal="center" wrapText="1"/>
    </xf>
    <xf numFmtId="190" fontId="2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90" fontId="1" fillId="0" borderId="31" xfId="0" applyNumberFormat="1" applyFont="1" applyBorder="1" applyAlignment="1">
      <alignment horizontal="center" wrapText="1"/>
    </xf>
    <xf numFmtId="190" fontId="9" fillId="0" borderId="0" xfId="0" applyNumberFormat="1" applyFont="1" applyAlignment="1">
      <alignment horizontal="center"/>
    </xf>
    <xf numFmtId="190" fontId="2" fillId="0" borderId="0" xfId="0" applyNumberFormat="1" applyFont="1" applyAlignment="1">
      <alignment/>
    </xf>
    <xf numFmtId="190" fontId="2" fillId="0" borderId="0" xfId="0" applyNumberFormat="1" applyFont="1" applyAlignment="1">
      <alignment horizontal="left"/>
    </xf>
    <xf numFmtId="190" fontId="17" fillId="0" borderId="23" xfId="0" applyNumberFormat="1" applyFont="1" applyBorder="1" applyAlignment="1">
      <alignment horizontal="center" wrapText="1"/>
    </xf>
    <xf numFmtId="190" fontId="17" fillId="0" borderId="32" xfId="0" applyNumberFormat="1" applyFont="1" applyBorder="1" applyAlignment="1">
      <alignment horizontal="center" wrapText="1"/>
    </xf>
    <xf numFmtId="190" fontId="17" fillId="0" borderId="33" xfId="0" applyNumberFormat="1" applyFont="1" applyBorder="1" applyAlignment="1">
      <alignment horizontal="center" wrapText="1"/>
    </xf>
    <xf numFmtId="190" fontId="17" fillId="0" borderId="34" xfId="0" applyNumberFormat="1" applyFont="1" applyBorder="1" applyAlignment="1">
      <alignment horizontal="center" wrapText="1"/>
    </xf>
    <xf numFmtId="190" fontId="2" fillId="0" borderId="15" xfId="0" applyNumberFormat="1" applyFont="1" applyBorder="1" applyAlignment="1">
      <alignment horizontal="center" wrapText="1"/>
    </xf>
    <xf numFmtId="190" fontId="2" fillId="0" borderId="11" xfId="0" applyNumberFormat="1" applyFont="1" applyBorder="1" applyAlignment="1">
      <alignment horizontal="center" wrapText="1"/>
    </xf>
    <xf numFmtId="190" fontId="13" fillId="0" borderId="15" xfId="0" applyNumberFormat="1" applyFont="1" applyBorder="1" applyAlignment="1">
      <alignment horizontal="center" wrapText="1"/>
    </xf>
    <xf numFmtId="190" fontId="13" fillId="0" borderId="11" xfId="0" applyNumberFormat="1" applyFont="1" applyBorder="1" applyAlignment="1">
      <alignment horizontal="center" wrapText="1"/>
    </xf>
    <xf numFmtId="190" fontId="3" fillId="0" borderId="35" xfId="0" applyNumberFormat="1" applyFont="1" applyBorder="1" applyAlignment="1">
      <alignment horizontal="center" wrapText="1"/>
    </xf>
    <xf numFmtId="190" fontId="3" fillId="0" borderId="36" xfId="0" applyNumberFormat="1" applyFont="1" applyBorder="1" applyAlignment="1">
      <alignment horizontal="center" wrapText="1"/>
    </xf>
    <xf numFmtId="190" fontId="2" fillId="0" borderId="35" xfId="0" applyNumberFormat="1" applyFont="1" applyBorder="1" applyAlignment="1">
      <alignment wrapText="1"/>
    </xf>
    <xf numFmtId="190" fontId="2" fillId="0" borderId="37" xfId="0" applyNumberFormat="1" applyFont="1" applyBorder="1" applyAlignment="1">
      <alignment wrapText="1"/>
    </xf>
    <xf numFmtId="190" fontId="2" fillId="0" borderId="38" xfId="0" applyNumberFormat="1" applyFont="1" applyBorder="1" applyAlignment="1">
      <alignment wrapText="1"/>
    </xf>
    <xf numFmtId="190" fontId="2" fillId="0" borderId="39" xfId="0" applyNumberFormat="1" applyFont="1" applyBorder="1" applyAlignment="1">
      <alignment wrapText="1"/>
    </xf>
    <xf numFmtId="190" fontId="2" fillId="0" borderId="14" xfId="0" applyNumberFormat="1" applyFont="1" applyBorder="1" applyAlignment="1">
      <alignment wrapText="1"/>
    </xf>
    <xf numFmtId="190" fontId="2" fillId="0" borderId="21" xfId="0" applyNumberFormat="1" applyFont="1" applyBorder="1" applyAlignment="1">
      <alignment wrapText="1"/>
    </xf>
    <xf numFmtId="190" fontId="2" fillId="0" borderId="40" xfId="0" applyNumberFormat="1" applyFont="1" applyBorder="1" applyAlignment="1">
      <alignment wrapText="1"/>
    </xf>
    <xf numFmtId="190" fontId="2" fillId="0" borderId="41" xfId="0" applyNumberFormat="1" applyFont="1" applyBorder="1" applyAlignment="1">
      <alignment wrapText="1"/>
    </xf>
    <xf numFmtId="190" fontId="2" fillId="0" borderId="23" xfId="0" applyNumberFormat="1" applyFont="1" applyBorder="1" applyAlignment="1">
      <alignment wrapText="1"/>
    </xf>
    <xf numFmtId="190" fontId="2" fillId="0" borderId="32" xfId="0" applyNumberFormat="1" applyFont="1" applyBorder="1" applyAlignment="1">
      <alignment wrapText="1"/>
    </xf>
    <xf numFmtId="190" fontId="10" fillId="0" borderId="16" xfId="0" applyNumberFormat="1" applyFont="1" applyBorder="1" applyAlignment="1">
      <alignment horizontal="left" wrapText="1"/>
    </xf>
    <xf numFmtId="190" fontId="10" fillId="0" borderId="16" xfId="0" applyNumberFormat="1" applyFont="1" applyBorder="1" applyAlignment="1">
      <alignment wrapText="1"/>
    </xf>
    <xf numFmtId="190" fontId="2" fillId="0" borderId="16" xfId="0" applyNumberFormat="1" applyFont="1" applyBorder="1" applyAlignment="1">
      <alignment wrapText="1"/>
    </xf>
    <xf numFmtId="190" fontId="12" fillId="0" borderId="16" xfId="0" applyNumberFormat="1" applyFont="1" applyBorder="1" applyAlignment="1">
      <alignment horizontal="center" wrapText="1"/>
    </xf>
    <xf numFmtId="190" fontId="16" fillId="0" borderId="23" xfId="0" applyNumberFormat="1" applyFont="1" applyBorder="1" applyAlignment="1">
      <alignment horizontal="center" wrapText="1"/>
    </xf>
    <xf numFmtId="190" fontId="16" fillId="0" borderId="32" xfId="0" applyNumberFormat="1" applyFont="1" applyBorder="1" applyAlignment="1">
      <alignment horizontal="center" wrapText="1"/>
    </xf>
    <xf numFmtId="190" fontId="16" fillId="0" borderId="33" xfId="0" applyNumberFormat="1" applyFont="1" applyBorder="1" applyAlignment="1">
      <alignment horizontal="center" wrapText="1"/>
    </xf>
    <xf numFmtId="190" fontId="16" fillId="0" borderId="34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190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90" fontId="13" fillId="0" borderId="16" xfId="0" applyNumberFormat="1" applyFont="1" applyBorder="1" applyAlignment="1">
      <alignment horizontal="center" wrapText="1"/>
    </xf>
    <xf numFmtId="190" fontId="12" fillId="0" borderId="28" xfId="0" applyNumberFormat="1" applyFont="1" applyBorder="1" applyAlignment="1">
      <alignment horizontal="center" wrapText="1"/>
    </xf>
    <xf numFmtId="190" fontId="12" fillId="0" borderId="29" xfId="0" applyNumberFormat="1" applyFont="1" applyBorder="1" applyAlignment="1">
      <alignment horizontal="center" wrapText="1"/>
    </xf>
    <xf numFmtId="190" fontId="13" fillId="0" borderId="12" xfId="0" applyNumberFormat="1" applyFont="1" applyBorder="1" applyAlignment="1">
      <alignment horizontal="center" wrapText="1"/>
    </xf>
    <xf numFmtId="190" fontId="13" fillId="0" borderId="30" xfId="0" applyNumberFormat="1" applyFont="1" applyBorder="1" applyAlignment="1">
      <alignment horizontal="center" wrapText="1"/>
    </xf>
    <xf numFmtId="190" fontId="13" fillId="0" borderId="43" xfId="0" applyNumberFormat="1" applyFont="1" applyBorder="1" applyAlignment="1">
      <alignment horizontal="center" wrapText="1"/>
    </xf>
    <xf numFmtId="190" fontId="13" fillId="0" borderId="0" xfId="0" applyNumberFormat="1" applyFont="1" applyAlignment="1">
      <alignment horizontal="left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 wrapText="1"/>
    </xf>
    <xf numFmtId="190" fontId="2" fillId="0" borderId="0" xfId="0" applyNumberFormat="1" applyFont="1" applyAlignment="1">
      <alignment horizontal="left" wrapText="1"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 horizontal="center"/>
    </xf>
    <xf numFmtId="1" fontId="26" fillId="0" borderId="0" xfId="55" applyNumberFormat="1" applyFont="1">
      <alignment/>
      <protection/>
    </xf>
    <xf numFmtId="19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90" fontId="12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center"/>
    </xf>
    <xf numFmtId="190" fontId="11" fillId="0" borderId="14" xfId="0" applyNumberFormat="1" applyFont="1" applyBorder="1" applyAlignment="1">
      <alignment horizontal="center" vertical="center" wrapText="1"/>
    </xf>
    <xf numFmtId="190" fontId="11" fillId="0" borderId="21" xfId="0" applyNumberFormat="1" applyFont="1" applyBorder="1" applyAlignment="1">
      <alignment horizontal="center" vertical="center" wrapText="1"/>
    </xf>
    <xf numFmtId="190" fontId="13" fillId="0" borderId="15" xfId="0" applyNumberFormat="1" applyFont="1" applyBorder="1" applyAlignment="1">
      <alignment horizontal="center" vertical="center" wrapText="1"/>
    </xf>
    <xf numFmtId="190" fontId="2" fillId="0" borderId="14" xfId="0" applyNumberFormat="1" applyFont="1" applyBorder="1" applyAlignment="1">
      <alignment horizontal="center" vertical="center" wrapText="1"/>
    </xf>
    <xf numFmtId="190" fontId="2" fillId="0" borderId="21" xfId="0" applyNumberFormat="1" applyFont="1" applyBorder="1" applyAlignment="1">
      <alignment horizontal="center" vertical="center" wrapText="1"/>
    </xf>
    <xf numFmtId="190" fontId="13" fillId="0" borderId="42" xfId="0" applyNumberFormat="1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190" fontId="2" fillId="0" borderId="15" xfId="0" applyNumberFormat="1" applyFont="1" applyBorder="1" applyAlignment="1">
      <alignment horizontal="center" textRotation="90" wrapText="1"/>
    </xf>
    <xf numFmtId="190" fontId="2" fillId="0" borderId="42" xfId="0" applyNumberFormat="1" applyFont="1" applyBorder="1" applyAlignment="1">
      <alignment horizontal="center" textRotation="90" wrapText="1"/>
    </xf>
    <xf numFmtId="190" fontId="2" fillId="0" borderId="11" xfId="0" applyNumberFormat="1" applyFont="1" applyBorder="1" applyAlignment="1">
      <alignment horizontal="center" textRotation="90" wrapText="1"/>
    </xf>
    <xf numFmtId="190" fontId="2" fillId="0" borderId="15" xfId="0" applyNumberFormat="1" applyFont="1" applyBorder="1" applyAlignment="1">
      <alignment horizontal="center" vertical="center" wrapText="1"/>
    </xf>
    <xf numFmtId="190" fontId="2" fillId="0" borderId="42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190" fontId="12" fillId="34" borderId="46" xfId="0" applyNumberFormat="1" applyFont="1" applyFill="1" applyBorder="1" applyAlignment="1">
      <alignment horizontal="center" wrapText="1"/>
    </xf>
    <xf numFmtId="1" fontId="12" fillId="34" borderId="4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49" fontId="24" fillId="0" borderId="46" xfId="0" applyNumberFormat="1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190" fontId="12" fillId="0" borderId="46" xfId="0" applyNumberFormat="1" applyFont="1" applyBorder="1" applyAlignment="1">
      <alignment horizontal="center" wrapText="1"/>
    </xf>
    <xf numFmtId="1" fontId="12" fillId="0" borderId="47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90" fontId="13" fillId="0" borderId="31" xfId="0" applyNumberFormat="1" applyFont="1" applyBorder="1" applyAlignment="1">
      <alignment horizontal="left"/>
    </xf>
    <xf numFmtId="190" fontId="13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90" fontId="13" fillId="0" borderId="0" xfId="0" applyNumberFormat="1" applyFont="1" applyAlignment="1">
      <alignment horizontal="left"/>
    </xf>
    <xf numFmtId="49" fontId="10" fillId="0" borderId="46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IGOR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="115" zoomScaleNormal="115" zoomScalePageLayoutView="0" workbookViewId="0" topLeftCell="A1">
      <selection activeCell="A17" sqref="A17"/>
    </sheetView>
  </sheetViews>
  <sheetFormatPr defaultColWidth="9.140625" defaultRowHeight="12.75"/>
  <cols>
    <col min="1" max="1" width="27.421875" style="196" customWidth="1"/>
    <col min="2" max="2" width="6.57421875" style="196" customWidth="1"/>
    <col min="3" max="3" width="11.00390625" style="196" customWidth="1"/>
    <col min="4" max="5" width="11.140625" style="41" customWidth="1"/>
    <col min="6" max="6" width="11.8515625" style="196" customWidth="1"/>
    <col min="7" max="7" width="10.140625" style="196" customWidth="1"/>
    <col min="8" max="16384" width="9.140625" style="196" customWidth="1"/>
  </cols>
  <sheetData>
    <row r="1" spans="1:7" ht="18">
      <c r="A1" s="205" t="s">
        <v>718</v>
      </c>
      <c r="B1" s="205"/>
      <c r="C1" s="205"/>
      <c r="D1" s="205"/>
      <c r="E1" s="205"/>
      <c r="F1" s="205"/>
      <c r="G1" s="205"/>
    </row>
    <row r="3" spans="1:6" s="107" customFormat="1" ht="15">
      <c r="A3" s="204" t="s">
        <v>709</v>
      </c>
      <c r="B3" s="129"/>
      <c r="C3" s="129"/>
      <c r="D3" s="129"/>
      <c r="E3" s="129"/>
      <c r="F3" s="129"/>
    </row>
    <row r="4" ht="12.75">
      <c r="A4" s="197"/>
    </row>
    <row r="5" spans="1:4" ht="19.5" customHeight="1">
      <c r="A5" s="126" t="s">
        <v>719</v>
      </c>
      <c r="B5" s="126"/>
      <c r="C5" s="126"/>
      <c r="D5" s="109"/>
    </row>
    <row r="6" spans="1:7" ht="19.5" customHeight="1">
      <c r="A6" s="131" t="s">
        <v>720</v>
      </c>
      <c r="B6" s="131"/>
      <c r="C6" s="131"/>
      <c r="D6" s="131"/>
      <c r="E6" s="131"/>
      <c r="F6" s="131"/>
      <c r="G6" s="131"/>
    </row>
    <row r="7" spans="1:4" ht="19.5" customHeight="1">
      <c r="A7" s="126" t="s">
        <v>499</v>
      </c>
      <c r="B7" s="126"/>
      <c r="C7" s="108"/>
      <c r="D7" s="193">
        <v>51</v>
      </c>
    </row>
    <row r="8" spans="1:4" ht="19.5" customHeight="1">
      <c r="A8" s="126" t="s">
        <v>500</v>
      </c>
      <c r="B8" s="126"/>
      <c r="C8" s="108"/>
      <c r="D8" s="194">
        <v>207002</v>
      </c>
    </row>
    <row r="9" spans="1:4" ht="19.5" customHeight="1">
      <c r="A9" s="126" t="s">
        <v>368</v>
      </c>
      <c r="B9" s="126"/>
      <c r="C9" s="126"/>
      <c r="D9" s="109"/>
    </row>
    <row r="10" spans="1:4" ht="19.5" customHeight="1">
      <c r="A10" s="130" t="s">
        <v>501</v>
      </c>
      <c r="B10" s="130"/>
      <c r="C10" s="130"/>
      <c r="D10" s="109"/>
    </row>
    <row r="11" spans="1:4" ht="19.5" customHeight="1">
      <c r="A11" s="130" t="s">
        <v>502</v>
      </c>
      <c r="B11" s="130"/>
      <c r="C11" s="130"/>
      <c r="D11" s="109"/>
    </row>
    <row r="12" spans="1:4" ht="19.5" customHeight="1">
      <c r="A12" s="130" t="s">
        <v>503</v>
      </c>
      <c r="B12" s="130"/>
      <c r="C12" s="130"/>
      <c r="D12" s="109"/>
    </row>
    <row r="13" spans="1:7" ht="32.25" customHeight="1">
      <c r="A13" s="195" t="s">
        <v>714</v>
      </c>
      <c r="B13" s="131"/>
      <c r="C13" s="131"/>
      <c r="D13" s="131"/>
      <c r="E13" s="131"/>
      <c r="F13" s="131"/>
      <c r="G13" s="131"/>
    </row>
    <row r="14" spans="1:4" ht="19.5" customHeight="1">
      <c r="A14" s="108" t="s">
        <v>504</v>
      </c>
      <c r="B14" s="108"/>
      <c r="C14" s="108" t="s">
        <v>365</v>
      </c>
      <c r="D14" s="219" t="s">
        <v>676</v>
      </c>
    </row>
    <row r="15" spans="1:4" ht="19.5" customHeight="1">
      <c r="A15" s="108"/>
      <c r="B15" s="108"/>
      <c r="C15" s="108" t="s">
        <v>366</v>
      </c>
      <c r="D15" s="220">
        <v>1</v>
      </c>
    </row>
    <row r="16" spans="1:4" ht="19.5" customHeight="1">
      <c r="A16" s="108"/>
      <c r="B16" s="108"/>
      <c r="C16" s="108" t="s">
        <v>367</v>
      </c>
      <c r="D16" s="220">
        <v>1</v>
      </c>
    </row>
    <row r="17" spans="1:7" ht="19.5" customHeight="1">
      <c r="A17" s="126" t="s">
        <v>715</v>
      </c>
      <c r="B17" s="126"/>
      <c r="C17" s="126"/>
      <c r="D17" s="126"/>
      <c r="E17" s="126"/>
      <c r="F17" s="126"/>
      <c r="G17" s="126"/>
    </row>
    <row r="18" spans="1:4" ht="8.25" customHeight="1">
      <c r="A18" s="108"/>
      <c r="B18" s="108"/>
      <c r="C18" s="108"/>
      <c r="D18" s="109"/>
    </row>
    <row r="19" spans="1:4" ht="12.75" customHeight="1">
      <c r="A19" s="108" t="s">
        <v>505</v>
      </c>
      <c r="B19" s="108"/>
      <c r="C19" s="108"/>
      <c r="D19" s="71">
        <v>2</v>
      </c>
    </row>
    <row r="20" spans="1:4" ht="19.5" customHeight="1">
      <c r="A20" s="131" t="s">
        <v>716</v>
      </c>
      <c r="B20" s="131"/>
      <c r="C20" s="131"/>
      <c r="D20" s="131"/>
    </row>
    <row r="21" ht="6" customHeight="1">
      <c r="A21" s="108"/>
    </row>
    <row r="22" spans="1:5" ht="12.75">
      <c r="A22" s="132" t="s">
        <v>552</v>
      </c>
      <c r="B22" s="133"/>
      <c r="C22" s="136" t="s">
        <v>519</v>
      </c>
      <c r="D22" s="138" t="s">
        <v>375</v>
      </c>
      <c r="E22" s="138" t="s">
        <v>553</v>
      </c>
    </row>
    <row r="23" spans="1:5" ht="13.5" thickBot="1">
      <c r="A23" s="134"/>
      <c r="B23" s="135"/>
      <c r="C23" s="137"/>
      <c r="D23" s="139"/>
      <c r="E23" s="139"/>
    </row>
    <row r="24" spans="1:5" ht="20.25" customHeight="1" thickBot="1">
      <c r="A24" s="140" t="s">
        <v>554</v>
      </c>
      <c r="B24" s="141"/>
      <c r="C24" s="112"/>
      <c r="D24" s="50"/>
      <c r="E24" s="50"/>
    </row>
    <row r="25" spans="1:5" ht="19.5" customHeight="1" thickBot="1">
      <c r="A25" s="142" t="s">
        <v>555</v>
      </c>
      <c r="B25" s="143"/>
      <c r="C25" s="112">
        <v>10</v>
      </c>
      <c r="D25" s="50">
        <v>2225989.3</v>
      </c>
      <c r="E25" s="50">
        <v>2247301.9</v>
      </c>
    </row>
    <row r="26" spans="1:5" ht="17.25" customHeight="1" thickBot="1">
      <c r="A26" s="140" t="s">
        <v>556</v>
      </c>
      <c r="B26" s="141"/>
      <c r="C26" s="112"/>
      <c r="D26" s="50"/>
      <c r="E26" s="50"/>
    </row>
    <row r="27" spans="1:5" ht="29.25" customHeight="1">
      <c r="A27" s="144" t="s">
        <v>557</v>
      </c>
      <c r="B27" s="145"/>
      <c r="C27" s="112">
        <v>20</v>
      </c>
      <c r="D27" s="50"/>
      <c r="E27" s="50"/>
    </row>
    <row r="28" spans="1:5" ht="15.75" customHeight="1">
      <c r="A28" s="146" t="s">
        <v>558</v>
      </c>
      <c r="B28" s="147"/>
      <c r="C28" s="112">
        <v>30</v>
      </c>
      <c r="D28" s="50"/>
      <c r="E28" s="50"/>
    </row>
    <row r="29" spans="1:5" ht="38.25" customHeight="1">
      <c r="A29" s="146" t="s">
        <v>559</v>
      </c>
      <c r="B29" s="147"/>
      <c r="C29" s="112">
        <v>40</v>
      </c>
      <c r="D29" s="50"/>
      <c r="E29" s="50"/>
    </row>
    <row r="30" spans="1:5" ht="34.5" customHeight="1">
      <c r="A30" s="146" t="s">
        <v>560</v>
      </c>
      <c r="B30" s="147"/>
      <c r="C30" s="112">
        <v>50</v>
      </c>
      <c r="D30" s="50"/>
      <c r="E30" s="50"/>
    </row>
    <row r="31" spans="1:5" ht="24.75" customHeight="1">
      <c r="A31" s="146" t="s">
        <v>561</v>
      </c>
      <c r="B31" s="147"/>
      <c r="C31" s="112">
        <v>60</v>
      </c>
      <c r="D31" s="50"/>
      <c r="E31" s="50"/>
    </row>
    <row r="32" spans="1:5" ht="19.5" customHeight="1" thickBot="1">
      <c r="A32" s="148" t="s">
        <v>704</v>
      </c>
      <c r="B32" s="149"/>
      <c r="C32" s="112">
        <v>70</v>
      </c>
      <c r="D32" s="50">
        <v>2380.7</v>
      </c>
      <c r="E32" s="50">
        <v>3947.1</v>
      </c>
    </row>
    <row r="33" spans="1:5" ht="27" customHeight="1" thickBot="1">
      <c r="A33" s="140" t="s">
        <v>562</v>
      </c>
      <c r="B33" s="141"/>
      <c r="C33" s="112"/>
      <c r="D33" s="50"/>
      <c r="E33" s="50"/>
    </row>
    <row r="34" spans="1:5" ht="19.5" customHeight="1" thickBot="1">
      <c r="A34" s="142" t="s">
        <v>701</v>
      </c>
      <c r="B34" s="143"/>
      <c r="C34" s="112">
        <v>80</v>
      </c>
      <c r="D34" s="50">
        <v>35424.8</v>
      </c>
      <c r="E34" s="50">
        <v>19483</v>
      </c>
    </row>
    <row r="35" spans="1:5" ht="15.75" thickBot="1">
      <c r="A35" s="140" t="s">
        <v>563</v>
      </c>
      <c r="B35" s="141"/>
      <c r="C35" s="112"/>
      <c r="D35" s="50"/>
      <c r="E35" s="50"/>
    </row>
    <row r="36" spans="1:5" ht="29.25" customHeight="1">
      <c r="A36" s="144" t="s">
        <v>564</v>
      </c>
      <c r="B36" s="145"/>
      <c r="C36" s="112">
        <v>90</v>
      </c>
      <c r="D36" s="50"/>
      <c r="E36" s="50"/>
    </row>
    <row r="37" spans="1:5" ht="32.25" customHeight="1">
      <c r="A37" s="146" t="s">
        <v>565</v>
      </c>
      <c r="B37" s="147"/>
      <c r="C37" s="112">
        <v>100</v>
      </c>
      <c r="D37" s="50"/>
      <c r="E37" s="50"/>
    </row>
    <row r="38" spans="1:5" ht="26.25" customHeight="1">
      <c r="A38" s="146" t="s">
        <v>566</v>
      </c>
      <c r="B38" s="147"/>
      <c r="C38" s="112">
        <v>110</v>
      </c>
      <c r="D38" s="50"/>
      <c r="E38" s="50"/>
    </row>
    <row r="39" spans="1:5" ht="29.25" customHeight="1">
      <c r="A39" s="146" t="s">
        <v>567</v>
      </c>
      <c r="B39" s="147"/>
      <c r="C39" s="112">
        <v>120</v>
      </c>
      <c r="D39" s="50"/>
      <c r="E39" s="50"/>
    </row>
    <row r="40" spans="1:5" ht="30.75" customHeight="1" thickBot="1">
      <c r="A40" s="148" t="s">
        <v>568</v>
      </c>
      <c r="B40" s="149"/>
      <c r="C40" s="112">
        <v>130</v>
      </c>
      <c r="D40" s="50"/>
      <c r="E40" s="50"/>
    </row>
    <row r="41" spans="1:5" ht="24" customHeight="1" thickBot="1">
      <c r="A41" s="140" t="s">
        <v>569</v>
      </c>
      <c r="B41" s="141"/>
      <c r="C41" s="112"/>
      <c r="D41" s="50"/>
      <c r="E41" s="50"/>
    </row>
    <row r="42" spans="1:5" ht="22.5" customHeight="1">
      <c r="A42" s="144" t="s">
        <v>570</v>
      </c>
      <c r="B42" s="145"/>
      <c r="C42" s="112">
        <v>140</v>
      </c>
      <c r="D42" s="50"/>
      <c r="E42" s="50"/>
    </row>
    <row r="43" spans="1:5" ht="28.5" customHeight="1">
      <c r="A43" s="146" t="s">
        <v>571</v>
      </c>
      <c r="B43" s="147"/>
      <c r="C43" s="112">
        <v>150</v>
      </c>
      <c r="D43" s="50"/>
      <c r="E43" s="50"/>
    </row>
    <row r="44" spans="1:5" ht="15.75" customHeight="1">
      <c r="A44" s="146" t="s">
        <v>572</v>
      </c>
      <c r="B44" s="147"/>
      <c r="C44" s="112">
        <v>160</v>
      </c>
      <c r="D44" s="50"/>
      <c r="E44" s="50"/>
    </row>
    <row r="45" spans="1:5" ht="30" customHeight="1">
      <c r="A45" s="146" t="s">
        <v>573</v>
      </c>
      <c r="B45" s="147"/>
      <c r="C45" s="112">
        <v>170</v>
      </c>
      <c r="D45" s="50"/>
      <c r="E45" s="50"/>
    </row>
    <row r="46" spans="1:5" ht="39.75" customHeight="1">
      <c r="A46" s="146" t="s">
        <v>574</v>
      </c>
      <c r="B46" s="147"/>
      <c r="C46" s="112">
        <v>180</v>
      </c>
      <c r="D46" s="50"/>
      <c r="E46" s="50"/>
    </row>
    <row r="47" spans="1:5" ht="27.75" customHeight="1">
      <c r="A47" s="146" t="s">
        <v>575</v>
      </c>
      <c r="B47" s="147"/>
      <c r="C47" s="112">
        <v>190</v>
      </c>
      <c r="D47" s="50"/>
      <c r="E47" s="50"/>
    </row>
    <row r="48" spans="1:5" ht="27.75" customHeight="1">
      <c r="A48" s="146" t="s">
        <v>576</v>
      </c>
      <c r="B48" s="147"/>
      <c r="C48" s="112">
        <v>200</v>
      </c>
      <c r="D48" s="50"/>
      <c r="E48" s="50"/>
    </row>
    <row r="49" spans="1:5" ht="27.75" customHeight="1">
      <c r="A49" s="146" t="s">
        <v>577</v>
      </c>
      <c r="B49" s="147"/>
      <c r="C49" s="112">
        <v>210</v>
      </c>
      <c r="D49" s="50"/>
      <c r="E49" s="50"/>
    </row>
    <row r="50" spans="1:5" ht="27.75" customHeight="1">
      <c r="A50" s="146" t="s">
        <v>578</v>
      </c>
      <c r="B50" s="147"/>
      <c r="C50" s="112">
        <v>211</v>
      </c>
      <c r="D50" s="50">
        <v>14200.8</v>
      </c>
      <c r="E50" s="50">
        <v>48104.3</v>
      </c>
    </row>
    <row r="51" spans="1:5" ht="27.75" customHeight="1">
      <c r="A51" s="146" t="s">
        <v>579</v>
      </c>
      <c r="B51" s="147"/>
      <c r="C51" s="112">
        <v>212</v>
      </c>
      <c r="D51" s="50"/>
      <c r="E51" s="50"/>
    </row>
    <row r="52" spans="1:5" ht="19.5" customHeight="1">
      <c r="A52" s="146" t="s">
        <v>580</v>
      </c>
      <c r="B52" s="147"/>
      <c r="C52" s="112">
        <v>220</v>
      </c>
      <c r="D52" s="50">
        <v>0</v>
      </c>
      <c r="E52" s="50">
        <v>0</v>
      </c>
    </row>
    <row r="53" spans="1:5" ht="19.5" customHeight="1" thickBot="1">
      <c r="A53" s="148" t="s">
        <v>581</v>
      </c>
      <c r="B53" s="149"/>
      <c r="C53" s="112">
        <v>230</v>
      </c>
      <c r="D53" s="50"/>
      <c r="E53" s="50"/>
    </row>
    <row r="54" spans="1:5" ht="26.25" customHeight="1" thickBot="1">
      <c r="A54" s="140" t="s">
        <v>582</v>
      </c>
      <c r="B54" s="141"/>
      <c r="C54" s="112"/>
      <c r="D54" s="50"/>
      <c r="E54" s="50"/>
    </row>
    <row r="55" spans="1:5" ht="29.25" customHeight="1">
      <c r="A55" s="144" t="s">
        <v>583</v>
      </c>
      <c r="B55" s="145"/>
      <c r="C55" s="112">
        <v>240</v>
      </c>
      <c r="D55" s="50"/>
      <c r="E55" s="50"/>
    </row>
    <row r="56" spans="1:5" ht="31.5" customHeight="1">
      <c r="A56" s="146" t="s">
        <v>584</v>
      </c>
      <c r="B56" s="147"/>
      <c r="C56" s="112">
        <v>241</v>
      </c>
      <c r="D56" s="50"/>
      <c r="E56" s="50"/>
    </row>
    <row r="57" spans="1:5" ht="33.75" customHeight="1">
      <c r="A57" s="146" t="s">
        <v>585</v>
      </c>
      <c r="B57" s="147"/>
      <c r="C57" s="112">
        <v>250</v>
      </c>
      <c r="D57" s="50"/>
      <c r="E57" s="50"/>
    </row>
    <row r="58" spans="1:5" ht="32.25" customHeight="1">
      <c r="A58" s="146" t="s">
        <v>586</v>
      </c>
      <c r="B58" s="147"/>
      <c r="C58" s="112">
        <v>251</v>
      </c>
      <c r="D58" s="50"/>
      <c r="E58" s="50"/>
    </row>
    <row r="59" spans="1:5" ht="33.75" customHeight="1">
      <c r="A59" s="146" t="s">
        <v>587</v>
      </c>
      <c r="B59" s="147"/>
      <c r="C59" s="112">
        <v>260</v>
      </c>
      <c r="D59" s="50"/>
      <c r="E59" s="50"/>
    </row>
    <row r="60" spans="1:5" ht="12.75" customHeight="1">
      <c r="A60" s="146" t="s">
        <v>588</v>
      </c>
      <c r="B60" s="147"/>
      <c r="C60" s="112">
        <v>261</v>
      </c>
      <c r="D60" s="50"/>
      <c r="E60" s="50"/>
    </row>
    <row r="61" spans="1:5" ht="12.75" customHeight="1">
      <c r="A61" s="146" t="s">
        <v>589</v>
      </c>
      <c r="B61" s="147"/>
      <c r="C61" s="112">
        <v>270</v>
      </c>
      <c r="D61" s="50"/>
      <c r="E61" s="50"/>
    </row>
    <row r="62" spans="1:5" ht="12.75" customHeight="1">
      <c r="A62" s="146" t="s">
        <v>590</v>
      </c>
      <c r="B62" s="147"/>
      <c r="C62" s="112">
        <v>280</v>
      </c>
      <c r="D62" s="50"/>
      <c r="E62" s="50"/>
    </row>
    <row r="63" spans="1:5" ht="21" customHeight="1">
      <c r="A63" s="146" t="s">
        <v>591</v>
      </c>
      <c r="B63" s="147"/>
      <c r="C63" s="112">
        <v>290</v>
      </c>
      <c r="D63" s="50"/>
      <c r="E63" s="50"/>
    </row>
    <row r="64" spans="1:5" ht="24" customHeight="1">
      <c r="A64" s="146" t="s">
        <v>592</v>
      </c>
      <c r="B64" s="147"/>
      <c r="C64" s="112">
        <v>300</v>
      </c>
      <c r="D64" s="50">
        <v>337.4</v>
      </c>
      <c r="E64" s="50">
        <v>367.4</v>
      </c>
    </row>
    <row r="65" spans="1:5" ht="14.25" customHeight="1">
      <c r="A65" s="146" t="s">
        <v>593</v>
      </c>
      <c r="B65" s="147"/>
      <c r="C65" s="112">
        <v>310</v>
      </c>
      <c r="D65" s="50">
        <v>512.7</v>
      </c>
      <c r="E65" s="50">
        <v>3672.1</v>
      </c>
    </row>
    <row r="66" spans="1:5" ht="21.75" customHeight="1">
      <c r="A66" s="146" t="s">
        <v>594</v>
      </c>
      <c r="B66" s="147"/>
      <c r="C66" s="112">
        <v>320</v>
      </c>
      <c r="D66" s="50"/>
      <c r="E66" s="50"/>
    </row>
    <row r="67" spans="1:5" ht="20.25" customHeight="1" thickBot="1">
      <c r="A67" s="148" t="s">
        <v>595</v>
      </c>
      <c r="B67" s="149"/>
      <c r="C67" s="112">
        <v>321</v>
      </c>
      <c r="D67" s="50"/>
      <c r="E67" s="50"/>
    </row>
    <row r="68" spans="1:5" ht="18.75" customHeight="1" thickBot="1">
      <c r="A68" s="140" t="s">
        <v>596</v>
      </c>
      <c r="B68" s="141"/>
      <c r="C68" s="112"/>
      <c r="D68" s="50"/>
      <c r="E68" s="50"/>
    </row>
    <row r="69" spans="1:5" ht="27" customHeight="1">
      <c r="A69" s="144" t="s">
        <v>597</v>
      </c>
      <c r="B69" s="145"/>
      <c r="C69" s="112">
        <v>330</v>
      </c>
      <c r="D69" s="50">
        <v>77625.4</v>
      </c>
      <c r="E69" s="50">
        <v>17161.8</v>
      </c>
    </row>
    <row r="70" spans="1:5" ht="11.25" customHeight="1">
      <c r="A70" s="146" t="s">
        <v>598</v>
      </c>
      <c r="B70" s="147"/>
      <c r="C70" s="112">
        <v>340</v>
      </c>
      <c r="D70" s="50"/>
      <c r="E70" s="50"/>
    </row>
    <row r="71" spans="1:5" ht="11.25" customHeight="1">
      <c r="A71" s="146" t="s">
        <v>599</v>
      </c>
      <c r="B71" s="147"/>
      <c r="C71" s="112">
        <v>350</v>
      </c>
      <c r="D71" s="50"/>
      <c r="E71" s="50"/>
    </row>
    <row r="72" spans="1:5" ht="12" customHeight="1">
      <c r="A72" s="146" t="s">
        <v>600</v>
      </c>
      <c r="B72" s="147"/>
      <c r="C72" s="112">
        <v>360</v>
      </c>
      <c r="D72" s="50"/>
      <c r="E72" s="50"/>
    </row>
    <row r="73" spans="1:5" ht="13.5" customHeight="1">
      <c r="A73" s="146" t="s">
        <v>601</v>
      </c>
      <c r="B73" s="147"/>
      <c r="C73" s="112">
        <v>370</v>
      </c>
      <c r="D73" s="50"/>
      <c r="E73" s="50"/>
    </row>
    <row r="74" spans="1:5" ht="23.25" customHeight="1">
      <c r="A74" s="146" t="s">
        <v>602</v>
      </c>
      <c r="B74" s="147"/>
      <c r="C74" s="112">
        <v>371</v>
      </c>
      <c r="D74" s="50"/>
      <c r="E74" s="50"/>
    </row>
    <row r="75" spans="1:5" ht="19.5" customHeight="1">
      <c r="A75" s="146" t="s">
        <v>603</v>
      </c>
      <c r="B75" s="147"/>
      <c r="C75" s="112">
        <v>372</v>
      </c>
      <c r="D75" s="50"/>
      <c r="E75" s="50"/>
    </row>
    <row r="76" spans="1:5" ht="20.25" customHeight="1">
      <c r="A76" s="146" t="s">
        <v>604</v>
      </c>
      <c r="B76" s="147"/>
      <c r="C76" s="112">
        <v>373</v>
      </c>
      <c r="D76" s="50"/>
      <c r="E76" s="50"/>
    </row>
    <row r="77" spans="1:5" ht="21" customHeight="1" thickBot="1">
      <c r="A77" s="148" t="s">
        <v>605</v>
      </c>
      <c r="B77" s="149"/>
      <c r="C77" s="112">
        <v>374</v>
      </c>
      <c r="D77" s="50">
        <v>3203.4</v>
      </c>
      <c r="E77" s="50">
        <v>506.4</v>
      </c>
    </row>
    <row r="78" spans="1:5" ht="22.5" customHeight="1" thickBot="1">
      <c r="A78" s="140" t="s">
        <v>606</v>
      </c>
      <c r="B78" s="141"/>
      <c r="C78" s="112"/>
      <c r="D78" s="50"/>
      <c r="E78" s="50"/>
    </row>
    <row r="79" spans="1:5" ht="15.75" thickBot="1">
      <c r="A79" s="142" t="s">
        <v>607</v>
      </c>
      <c r="B79" s="143"/>
      <c r="C79" s="112">
        <v>380</v>
      </c>
      <c r="D79" s="50"/>
      <c r="E79" s="50"/>
    </row>
    <row r="80" spans="1:5" ht="24" customHeight="1" thickBot="1">
      <c r="A80" s="140" t="s">
        <v>608</v>
      </c>
      <c r="B80" s="141"/>
      <c r="C80" s="112"/>
      <c r="D80" s="50"/>
      <c r="E80" s="50"/>
    </row>
    <row r="81" spans="1:5" ht="33.75" customHeight="1">
      <c r="A81" s="144" t="s">
        <v>609</v>
      </c>
      <c r="B81" s="145"/>
      <c r="C81" s="112">
        <v>390</v>
      </c>
      <c r="D81" s="50"/>
      <c r="E81" s="50"/>
    </row>
    <row r="82" spans="1:5" ht="33.75" customHeight="1">
      <c r="A82" s="146" t="s">
        <v>610</v>
      </c>
      <c r="B82" s="147"/>
      <c r="C82" s="112">
        <v>400</v>
      </c>
      <c r="D82" s="50"/>
      <c r="E82" s="50"/>
    </row>
    <row r="83" spans="1:5" ht="33.75" customHeight="1">
      <c r="A83" s="146" t="s">
        <v>611</v>
      </c>
      <c r="B83" s="147"/>
      <c r="C83" s="112">
        <v>410</v>
      </c>
      <c r="D83" s="50"/>
      <c r="E83" s="50"/>
    </row>
    <row r="84" spans="1:5" ht="33.75" customHeight="1">
      <c r="A84" s="146" t="s">
        <v>612</v>
      </c>
      <c r="B84" s="147"/>
      <c r="C84" s="112">
        <v>420</v>
      </c>
      <c r="D84" s="50"/>
      <c r="E84" s="50"/>
    </row>
    <row r="85" spans="1:5" ht="33.75" customHeight="1">
      <c r="A85" s="150" t="s">
        <v>613</v>
      </c>
      <c r="B85" s="151"/>
      <c r="C85" s="111">
        <v>430</v>
      </c>
      <c r="D85" s="73"/>
      <c r="E85" s="73"/>
    </row>
    <row r="86" spans="1:7" ht="27.75" customHeight="1">
      <c r="A86" s="152" t="s">
        <v>614</v>
      </c>
      <c r="B86" s="152"/>
      <c r="C86" s="113">
        <v>440</v>
      </c>
      <c r="D86" s="103">
        <f>SUM(D25:D85)</f>
        <v>2359674.4999999995</v>
      </c>
      <c r="E86" s="103">
        <f>SUM(E25:E85)</f>
        <v>2340543.9999999995</v>
      </c>
      <c r="G86" s="120"/>
    </row>
    <row r="87" spans="1:5" ht="3.75" customHeight="1" hidden="1">
      <c r="A87" s="153"/>
      <c r="B87" s="153"/>
      <c r="C87" s="154"/>
      <c r="D87" s="155"/>
      <c r="E87" s="155"/>
    </row>
    <row r="88" spans="1:5" ht="12.75" customHeight="1" hidden="1">
      <c r="A88" s="153"/>
      <c r="B88" s="153"/>
      <c r="C88" s="154"/>
      <c r="D88" s="155"/>
      <c r="E88" s="155"/>
    </row>
    <row r="89" spans="1:5" ht="12.75" customHeight="1" hidden="1">
      <c r="A89" s="153"/>
      <c r="B89" s="153"/>
      <c r="C89" s="154"/>
      <c r="D89" s="155"/>
      <c r="E89" s="155"/>
    </row>
    <row r="90" ht="21" customHeight="1">
      <c r="A90" s="108"/>
    </row>
    <row r="91" spans="1:5" ht="12.75">
      <c r="A91" s="156" t="s">
        <v>615</v>
      </c>
      <c r="B91" s="157"/>
      <c r="C91" s="136" t="s">
        <v>519</v>
      </c>
      <c r="D91" s="138" t="s">
        <v>375</v>
      </c>
      <c r="E91" s="138" t="s">
        <v>553</v>
      </c>
    </row>
    <row r="92" spans="1:5" ht="13.5" thickBot="1">
      <c r="A92" s="158"/>
      <c r="B92" s="159"/>
      <c r="C92" s="137"/>
      <c r="D92" s="139"/>
      <c r="E92" s="139"/>
    </row>
    <row r="93" spans="1:5" ht="15.75" thickBot="1">
      <c r="A93" s="140" t="s">
        <v>616</v>
      </c>
      <c r="B93" s="141"/>
      <c r="C93" s="112"/>
      <c r="D93" s="50"/>
      <c r="E93" s="50"/>
    </row>
    <row r="94" spans="1:5" ht="29.25" customHeight="1">
      <c r="A94" s="144" t="s">
        <v>617</v>
      </c>
      <c r="B94" s="145"/>
      <c r="C94" s="112">
        <v>450</v>
      </c>
      <c r="D94" s="50">
        <f>D50+D52</f>
        <v>14200.8</v>
      </c>
      <c r="E94" s="50">
        <v>48104.3</v>
      </c>
    </row>
    <row r="95" spans="1:5" ht="19.5" customHeight="1">
      <c r="A95" s="146" t="s">
        <v>618</v>
      </c>
      <c r="B95" s="147"/>
      <c r="C95" s="112">
        <v>460</v>
      </c>
      <c r="D95" s="50"/>
      <c r="E95" s="50"/>
    </row>
    <row r="96" spans="1:5" ht="29.25" customHeight="1">
      <c r="A96" s="146" t="s">
        <v>619</v>
      </c>
      <c r="B96" s="147"/>
      <c r="C96" s="112">
        <v>470</v>
      </c>
      <c r="D96" s="50"/>
      <c r="E96" s="50"/>
    </row>
    <row r="97" spans="1:5" ht="19.5" customHeight="1">
      <c r="A97" s="146" t="s">
        <v>620</v>
      </c>
      <c r="B97" s="147"/>
      <c r="C97" s="112">
        <v>480</v>
      </c>
      <c r="D97" s="50">
        <v>850.1</v>
      </c>
      <c r="E97" s="50">
        <v>4039.5</v>
      </c>
    </row>
    <row r="98" spans="1:5" ht="15">
      <c r="A98" s="146" t="s">
        <v>621</v>
      </c>
      <c r="B98" s="147"/>
      <c r="C98" s="112">
        <v>490</v>
      </c>
      <c r="D98" s="50"/>
      <c r="E98" s="50"/>
    </row>
    <row r="99" spans="1:5" ht="39" customHeight="1" thickBot="1">
      <c r="A99" s="148" t="s">
        <v>622</v>
      </c>
      <c r="B99" s="149"/>
      <c r="C99" s="112">
        <v>500</v>
      </c>
      <c r="D99" s="50">
        <f>E99</f>
        <v>0</v>
      </c>
      <c r="E99" s="50"/>
    </row>
    <row r="100" spans="1:5" ht="27.75" customHeight="1" thickBot="1">
      <c r="A100" s="140" t="s">
        <v>623</v>
      </c>
      <c r="B100" s="141"/>
      <c r="C100" s="112"/>
      <c r="D100" s="50"/>
      <c r="E100" s="50"/>
    </row>
    <row r="101" spans="1:5" ht="26.25" customHeight="1">
      <c r="A101" s="144" t="s">
        <v>624</v>
      </c>
      <c r="B101" s="145"/>
      <c r="C101" s="112">
        <v>510</v>
      </c>
      <c r="D101" s="50"/>
      <c r="E101" s="50"/>
    </row>
    <row r="102" spans="1:5" ht="26.25" customHeight="1">
      <c r="A102" s="146" t="s">
        <v>625</v>
      </c>
      <c r="B102" s="147"/>
      <c r="C102" s="112">
        <v>511</v>
      </c>
      <c r="D102" s="50"/>
      <c r="E102" s="50"/>
    </row>
    <row r="103" spans="1:5" ht="26.25" customHeight="1">
      <c r="A103" s="146" t="s">
        <v>626</v>
      </c>
      <c r="B103" s="147"/>
      <c r="C103" s="112">
        <v>520</v>
      </c>
      <c r="D103" s="50"/>
      <c r="E103" s="50"/>
    </row>
    <row r="104" spans="1:5" ht="26.25" customHeight="1">
      <c r="A104" s="146" t="s">
        <v>627</v>
      </c>
      <c r="B104" s="147"/>
      <c r="C104" s="112">
        <v>521</v>
      </c>
      <c r="D104" s="50"/>
      <c r="E104" s="50"/>
    </row>
    <row r="105" spans="1:5" ht="15" customHeight="1">
      <c r="A105" s="146" t="s">
        <v>628</v>
      </c>
      <c r="B105" s="147"/>
      <c r="C105" s="112">
        <v>530</v>
      </c>
      <c r="D105" s="50">
        <v>1081689.7</v>
      </c>
      <c r="E105" s="50">
        <v>1005879.3</v>
      </c>
    </row>
    <row r="106" spans="1:5" ht="13.5" customHeight="1">
      <c r="A106" s="146" t="s">
        <v>629</v>
      </c>
      <c r="B106" s="147"/>
      <c r="C106" s="112">
        <v>531</v>
      </c>
      <c r="D106" s="50"/>
      <c r="E106" s="50"/>
    </row>
    <row r="107" spans="1:5" ht="28.5" customHeight="1" thickBot="1">
      <c r="A107" s="148" t="s">
        <v>704</v>
      </c>
      <c r="B107" s="149"/>
      <c r="C107" s="112">
        <v>532</v>
      </c>
      <c r="D107" s="50">
        <v>2380.7</v>
      </c>
      <c r="E107" s="50">
        <v>3947.1</v>
      </c>
    </row>
    <row r="108" spans="1:5" ht="13.5" customHeight="1">
      <c r="A108" s="146" t="s">
        <v>630</v>
      </c>
      <c r="B108" s="147"/>
      <c r="C108" s="112">
        <v>533</v>
      </c>
      <c r="D108" s="50"/>
      <c r="E108" s="50"/>
    </row>
    <row r="109" spans="1:7" ht="15" customHeight="1">
      <c r="A109" s="146" t="s">
        <v>631</v>
      </c>
      <c r="B109" s="147"/>
      <c r="C109" s="112">
        <v>540</v>
      </c>
      <c r="D109" s="50">
        <v>1177529.4</v>
      </c>
      <c r="E109" s="50">
        <v>1260405.1</v>
      </c>
      <c r="G109" s="198"/>
    </row>
    <row r="110" spans="1:5" ht="23.25" customHeight="1" thickBot="1">
      <c r="A110" s="148" t="s">
        <v>703</v>
      </c>
      <c r="B110" s="149"/>
      <c r="C110" s="112">
        <v>550</v>
      </c>
      <c r="D110" s="50">
        <v>2195</v>
      </c>
      <c r="E110" s="50">
        <v>500.5</v>
      </c>
    </row>
    <row r="111" spans="1:5" ht="15.75" thickBot="1">
      <c r="A111" s="140" t="s">
        <v>632</v>
      </c>
      <c r="B111" s="141"/>
      <c r="C111" s="112"/>
      <c r="D111" s="50"/>
      <c r="E111" s="50"/>
    </row>
    <row r="112" spans="1:5" ht="42" customHeight="1">
      <c r="A112" s="144" t="s">
        <v>633</v>
      </c>
      <c r="B112" s="145"/>
      <c r="C112" s="112">
        <v>551</v>
      </c>
      <c r="D112" s="50"/>
      <c r="E112" s="50"/>
    </row>
    <row r="113" spans="1:5" ht="44.25" customHeight="1">
      <c r="A113" s="146" t="s">
        <v>634</v>
      </c>
      <c r="B113" s="147"/>
      <c r="C113" s="112">
        <v>552</v>
      </c>
      <c r="D113" s="50"/>
      <c r="E113" s="50"/>
    </row>
    <row r="114" spans="1:5" ht="31.5" customHeight="1">
      <c r="A114" s="146" t="s">
        <v>635</v>
      </c>
      <c r="B114" s="147"/>
      <c r="C114" s="112">
        <v>553</v>
      </c>
      <c r="D114" s="50"/>
      <c r="E114" s="50"/>
    </row>
    <row r="115" spans="1:5" ht="30.75" customHeight="1">
      <c r="A115" s="146" t="s">
        <v>586</v>
      </c>
      <c r="B115" s="147"/>
      <c r="C115" s="112">
        <v>560</v>
      </c>
      <c r="D115" s="50"/>
      <c r="E115" s="50"/>
    </row>
    <row r="116" spans="1:5" ht="33.75" customHeight="1">
      <c r="A116" s="146" t="s">
        <v>587</v>
      </c>
      <c r="B116" s="147"/>
      <c r="C116" s="112">
        <v>570</v>
      </c>
      <c r="D116" s="50"/>
      <c r="E116" s="50"/>
    </row>
    <row r="117" spans="1:5" ht="21" customHeight="1">
      <c r="A117" s="146" t="s">
        <v>588</v>
      </c>
      <c r="B117" s="147"/>
      <c r="C117" s="112">
        <v>571</v>
      </c>
      <c r="D117" s="50"/>
      <c r="E117" s="50"/>
    </row>
    <row r="118" spans="1:5" ht="21" customHeight="1">
      <c r="A118" s="146" t="s">
        <v>636</v>
      </c>
      <c r="B118" s="147"/>
      <c r="C118" s="112">
        <v>580</v>
      </c>
      <c r="D118" s="50"/>
      <c r="E118" s="50"/>
    </row>
    <row r="119" spans="1:5" ht="21" customHeight="1">
      <c r="A119" s="146" t="s">
        <v>592</v>
      </c>
      <c r="B119" s="147"/>
      <c r="C119" s="112">
        <v>590</v>
      </c>
      <c r="D119" s="50"/>
      <c r="E119" s="50"/>
    </row>
    <row r="120" spans="1:5" ht="21" customHeight="1">
      <c r="A120" s="146" t="s">
        <v>637</v>
      </c>
      <c r="B120" s="147"/>
      <c r="C120" s="112">
        <v>600</v>
      </c>
      <c r="D120" s="50">
        <f>E120</f>
        <v>0</v>
      </c>
      <c r="E120" s="50"/>
    </row>
    <row r="121" spans="1:5" ht="21" customHeight="1">
      <c r="A121" s="146" t="s">
        <v>638</v>
      </c>
      <c r="B121" s="147"/>
      <c r="C121" s="112">
        <v>610</v>
      </c>
      <c r="D121" s="50"/>
      <c r="E121" s="50"/>
    </row>
    <row r="122" spans="1:5" ht="32.25" customHeight="1">
      <c r="A122" s="146" t="s">
        <v>639</v>
      </c>
      <c r="B122" s="147"/>
      <c r="C122" s="112">
        <v>620</v>
      </c>
      <c r="D122" s="50"/>
      <c r="E122" s="50"/>
    </row>
    <row r="123" spans="1:5" ht="15.75" customHeight="1">
      <c r="A123" s="146" t="s">
        <v>640</v>
      </c>
      <c r="B123" s="147"/>
      <c r="C123" s="112">
        <v>630</v>
      </c>
      <c r="D123" s="50"/>
      <c r="E123" s="50"/>
    </row>
    <row r="124" spans="1:5" ht="15.75" customHeight="1">
      <c r="A124" s="146" t="s">
        <v>641</v>
      </c>
      <c r="B124" s="147"/>
      <c r="C124" s="112">
        <v>640</v>
      </c>
      <c r="D124" s="50">
        <f>D69+D77</f>
        <v>80828.79999999999</v>
      </c>
      <c r="E124" s="50">
        <v>17668.2</v>
      </c>
    </row>
    <row r="125" spans="1:5" ht="24.75" customHeight="1">
      <c r="A125" s="146" t="s">
        <v>642</v>
      </c>
      <c r="B125" s="147"/>
      <c r="C125" s="112">
        <v>650</v>
      </c>
      <c r="D125" s="50"/>
      <c r="E125" s="50"/>
    </row>
    <row r="126" spans="1:5" ht="15.75" customHeight="1">
      <c r="A126" s="146" t="s">
        <v>643</v>
      </c>
      <c r="B126" s="147"/>
      <c r="C126" s="112">
        <v>660</v>
      </c>
      <c r="D126" s="50"/>
      <c r="E126" s="50"/>
    </row>
    <row r="127" spans="1:5" ht="26.25" customHeight="1">
      <c r="A127" s="146" t="s">
        <v>644</v>
      </c>
      <c r="B127" s="147"/>
      <c r="C127" s="112">
        <v>670</v>
      </c>
      <c r="D127" s="50"/>
      <c r="E127" s="50"/>
    </row>
    <row r="128" spans="1:5" ht="23.25" customHeight="1">
      <c r="A128" s="146" t="s">
        <v>645</v>
      </c>
      <c r="B128" s="147"/>
      <c r="C128" s="112">
        <v>680</v>
      </c>
      <c r="D128" s="50">
        <f>E128</f>
        <v>0</v>
      </c>
      <c r="E128" s="50"/>
    </row>
    <row r="129" spans="1:5" ht="34.5" customHeight="1" thickBot="1">
      <c r="A129" s="148" t="s">
        <v>646</v>
      </c>
      <c r="B129" s="149"/>
      <c r="C129" s="112">
        <v>681</v>
      </c>
      <c r="D129" s="50"/>
      <c r="E129" s="50"/>
    </row>
    <row r="130" spans="1:5" ht="27.75" customHeight="1" thickBot="1">
      <c r="A130" s="140" t="s">
        <v>647</v>
      </c>
      <c r="B130" s="141"/>
      <c r="C130" s="112"/>
      <c r="D130" s="50"/>
      <c r="E130" s="50"/>
    </row>
    <row r="131" spans="1:5" ht="24.75" customHeight="1">
      <c r="A131" s="144" t="s">
        <v>648</v>
      </c>
      <c r="B131" s="145"/>
      <c r="C131" s="112">
        <v>690</v>
      </c>
      <c r="D131" s="50"/>
      <c r="E131" s="50"/>
    </row>
    <row r="132" spans="1:5" ht="23.25" customHeight="1">
      <c r="A132" s="146" t="s">
        <v>649</v>
      </c>
      <c r="B132" s="147"/>
      <c r="C132" s="112">
        <v>700</v>
      </c>
      <c r="D132" s="50"/>
      <c r="E132" s="50"/>
    </row>
    <row r="133" spans="1:5" ht="24" customHeight="1">
      <c r="A133" s="146" t="s">
        <v>650</v>
      </c>
      <c r="B133" s="147"/>
      <c r="C133" s="112">
        <v>710</v>
      </c>
      <c r="D133" s="50"/>
      <c r="E133" s="50"/>
    </row>
    <row r="134" spans="1:5" ht="14.25" customHeight="1">
      <c r="A134" s="146" t="s">
        <v>651</v>
      </c>
      <c r="B134" s="147"/>
      <c r="C134" s="112">
        <v>720</v>
      </c>
      <c r="D134" s="50"/>
      <c r="E134" s="50"/>
    </row>
    <row r="135" spans="1:5" ht="22.5" customHeight="1">
      <c r="A135" s="146" t="s">
        <v>652</v>
      </c>
      <c r="B135" s="147"/>
      <c r="C135" s="112">
        <v>721</v>
      </c>
      <c r="D135" s="50"/>
      <c r="E135" s="50"/>
    </row>
    <row r="136" spans="1:5" ht="15.75" thickBot="1">
      <c r="A136" s="148" t="s">
        <v>653</v>
      </c>
      <c r="B136" s="149"/>
      <c r="C136" s="112">
        <v>730</v>
      </c>
      <c r="D136" s="50"/>
      <c r="E136" s="50"/>
    </row>
    <row r="137" spans="1:5" ht="22.5" customHeight="1" thickBot="1">
      <c r="A137" s="140" t="s">
        <v>654</v>
      </c>
      <c r="B137" s="141"/>
      <c r="C137" s="112"/>
      <c r="D137" s="50"/>
      <c r="E137" s="50"/>
    </row>
    <row r="138" spans="1:5" ht="19.5" customHeight="1">
      <c r="A138" s="144" t="s">
        <v>611</v>
      </c>
      <c r="B138" s="145"/>
      <c r="C138" s="112">
        <v>740</v>
      </c>
      <c r="D138" s="50"/>
      <c r="E138" s="50"/>
    </row>
    <row r="139" spans="1:5" ht="19.5" customHeight="1">
      <c r="A139" s="146" t="s">
        <v>655</v>
      </c>
      <c r="B139" s="147"/>
      <c r="C139" s="112">
        <v>750</v>
      </c>
      <c r="D139" s="50"/>
      <c r="E139" s="50"/>
    </row>
    <row r="140" spans="1:5" ht="15.75" thickBot="1">
      <c r="A140" s="148" t="s">
        <v>614</v>
      </c>
      <c r="B140" s="149"/>
      <c r="C140" s="112">
        <v>760</v>
      </c>
      <c r="D140" s="50">
        <f>SUM(D94:D139)</f>
        <v>2359674.4999999995</v>
      </c>
      <c r="E140" s="50">
        <f>SUM(E94:E139)</f>
        <v>2340544.0000000005</v>
      </c>
    </row>
    <row r="141" spans="1:5" ht="15.75" thickBot="1">
      <c r="A141" s="140" t="s">
        <v>656</v>
      </c>
      <c r="B141" s="141"/>
      <c r="C141" s="112"/>
      <c r="D141" s="50"/>
      <c r="E141" s="50"/>
    </row>
    <row r="142" spans="1:5" ht="26.25" customHeight="1">
      <c r="A142" s="144" t="s">
        <v>657</v>
      </c>
      <c r="B142" s="145"/>
      <c r="C142" s="112">
        <v>770</v>
      </c>
      <c r="D142" s="50"/>
      <c r="E142" s="50"/>
    </row>
    <row r="143" spans="1:5" ht="36" customHeight="1">
      <c r="A143" s="146" t="s">
        <v>658</v>
      </c>
      <c r="B143" s="147"/>
      <c r="C143" s="112">
        <v>780</v>
      </c>
      <c r="D143" s="50"/>
      <c r="E143" s="50"/>
    </row>
    <row r="144" spans="1:5" ht="24" customHeight="1">
      <c r="A144" s="146" t="s">
        <v>659</v>
      </c>
      <c r="B144" s="147"/>
      <c r="C144" s="112">
        <v>781</v>
      </c>
      <c r="D144" s="50"/>
      <c r="E144" s="50"/>
    </row>
    <row r="145" spans="1:5" ht="24.75" customHeight="1">
      <c r="A145" s="146" t="s">
        <v>660</v>
      </c>
      <c r="B145" s="147"/>
      <c r="C145" s="112">
        <v>790</v>
      </c>
      <c r="D145" s="50">
        <f>E145</f>
        <v>0</v>
      </c>
      <c r="E145" s="50">
        <f>SUM(E142:E144)</f>
        <v>0</v>
      </c>
    </row>
    <row r="146" spans="1:6" ht="24" customHeight="1">
      <c r="A146" s="161" t="s">
        <v>661</v>
      </c>
      <c r="B146" s="161"/>
      <c r="C146" s="161"/>
      <c r="D146" s="161"/>
      <c r="E146" s="161"/>
      <c r="F146" s="161"/>
    </row>
    <row r="147" spans="1:6" ht="12.75" hidden="1">
      <c r="A147" s="161"/>
      <c r="B147" s="161"/>
      <c r="C147" s="161"/>
      <c r="D147" s="161"/>
      <c r="E147" s="161"/>
      <c r="F147" s="161"/>
    </row>
    <row r="148" ht="12.75">
      <c r="A148" s="108"/>
    </row>
    <row r="149" spans="1:7" ht="12.75" customHeight="1">
      <c r="A149" s="216" t="s">
        <v>662</v>
      </c>
      <c r="B149" s="213" t="s">
        <v>507</v>
      </c>
      <c r="C149" s="206" t="s">
        <v>520</v>
      </c>
      <c r="D149" s="207"/>
      <c r="E149" s="208" t="s">
        <v>663</v>
      </c>
      <c r="F149" s="209" t="s">
        <v>520</v>
      </c>
      <c r="G149" s="210"/>
    </row>
    <row r="150" spans="1:7" ht="10.5" customHeight="1">
      <c r="A150" s="217"/>
      <c r="B150" s="214"/>
      <c r="C150" s="208" t="s">
        <v>664</v>
      </c>
      <c r="D150" s="208" t="s">
        <v>722</v>
      </c>
      <c r="E150" s="211"/>
      <c r="F150" s="208" t="s">
        <v>664</v>
      </c>
      <c r="G150" s="208" t="s">
        <v>721</v>
      </c>
    </row>
    <row r="151" spans="1:7" ht="10.5" customHeight="1">
      <c r="A151" s="217"/>
      <c r="B151" s="214"/>
      <c r="C151" s="211"/>
      <c r="D151" s="211"/>
      <c r="E151" s="211"/>
      <c r="F151" s="211"/>
      <c r="G151" s="211"/>
    </row>
    <row r="152" spans="1:7" ht="10.5" customHeight="1">
      <c r="A152" s="217"/>
      <c r="B152" s="214"/>
      <c r="C152" s="211"/>
      <c r="D152" s="211"/>
      <c r="E152" s="211"/>
      <c r="F152" s="211"/>
      <c r="G152" s="211"/>
    </row>
    <row r="153" spans="1:7" ht="28.5" customHeight="1">
      <c r="A153" s="218"/>
      <c r="B153" s="215"/>
      <c r="C153" s="212"/>
      <c r="D153" s="212"/>
      <c r="E153" s="212"/>
      <c r="F153" s="212"/>
      <c r="G153" s="212"/>
    </row>
    <row r="154" spans="1:7" ht="54" customHeight="1">
      <c r="A154" s="114" t="s">
        <v>665</v>
      </c>
      <c r="B154" s="112">
        <v>800</v>
      </c>
      <c r="C154" s="112"/>
      <c r="D154" s="50"/>
      <c r="E154" s="115" t="s">
        <v>666</v>
      </c>
      <c r="F154" s="50">
        <v>14200.8</v>
      </c>
      <c r="G154" s="50"/>
    </row>
    <row r="155" spans="1:7" ht="80.25" customHeight="1">
      <c r="A155" s="114" t="s">
        <v>702</v>
      </c>
      <c r="B155" s="112">
        <v>810</v>
      </c>
      <c r="C155" s="50">
        <v>45371.6</v>
      </c>
      <c r="D155" s="50"/>
      <c r="E155" s="115" t="s">
        <v>667</v>
      </c>
      <c r="F155" s="50"/>
      <c r="G155" s="50"/>
    </row>
    <row r="156" spans="1:7" ht="37.5" customHeight="1">
      <c r="A156" s="114" t="s">
        <v>668</v>
      </c>
      <c r="B156" s="112">
        <v>820</v>
      </c>
      <c r="C156" s="112"/>
      <c r="D156" s="50"/>
      <c r="E156" s="115" t="s">
        <v>669</v>
      </c>
      <c r="F156" s="50"/>
      <c r="G156" s="50"/>
    </row>
    <row r="157" spans="1:7" ht="117.75" customHeight="1">
      <c r="A157" s="114" t="s">
        <v>670</v>
      </c>
      <c r="B157" s="112">
        <v>830</v>
      </c>
      <c r="C157" s="112"/>
      <c r="D157" s="50"/>
      <c r="E157" s="115" t="s">
        <v>671</v>
      </c>
      <c r="F157" s="50"/>
      <c r="G157" s="50"/>
    </row>
    <row r="158" spans="1:7" ht="34.5" customHeight="1">
      <c r="A158" s="114" t="s">
        <v>672</v>
      </c>
      <c r="B158" s="112">
        <v>840</v>
      </c>
      <c r="C158" s="116"/>
      <c r="D158" s="50"/>
      <c r="E158" s="115" t="s">
        <v>673</v>
      </c>
      <c r="F158" s="50"/>
      <c r="G158" s="50"/>
    </row>
    <row r="159" spans="1:7" ht="21.75" customHeight="1">
      <c r="A159" s="114" t="s">
        <v>674</v>
      </c>
      <c r="B159" s="112">
        <v>850</v>
      </c>
      <c r="C159" s="121">
        <v>1272439.1</v>
      </c>
      <c r="D159" s="121">
        <v>164025.3</v>
      </c>
      <c r="E159" s="117"/>
      <c r="F159" s="121">
        <v>1294396.3</v>
      </c>
      <c r="G159" s="121">
        <v>175971.6</v>
      </c>
    </row>
    <row r="160" spans="1:7" ht="13.5" customHeight="1">
      <c r="A160" s="114"/>
      <c r="B160" s="112">
        <v>860</v>
      </c>
      <c r="C160" s="122"/>
      <c r="D160" s="121"/>
      <c r="E160" s="115"/>
      <c r="F160" s="121"/>
      <c r="G160" s="121"/>
    </row>
    <row r="161" spans="1:7" ht="12" customHeight="1">
      <c r="A161" s="114"/>
      <c r="B161" s="112">
        <v>870</v>
      </c>
      <c r="C161" s="122"/>
      <c r="D161" s="121"/>
      <c r="E161" s="115"/>
      <c r="F161" s="121"/>
      <c r="G161" s="121"/>
    </row>
    <row r="162" spans="1:7" ht="18" customHeight="1">
      <c r="A162" s="114" t="s">
        <v>675</v>
      </c>
      <c r="B162" s="112">
        <v>880</v>
      </c>
      <c r="C162" s="121">
        <f>C159</f>
        <v>1272439.1</v>
      </c>
      <c r="D162" s="121">
        <f>D159</f>
        <v>164025.3</v>
      </c>
      <c r="E162" s="114" t="s">
        <v>675</v>
      </c>
      <c r="F162" s="121">
        <f>F159</f>
        <v>1294396.3</v>
      </c>
      <c r="G162" s="121">
        <f>G159</f>
        <v>175971.6</v>
      </c>
    </row>
    <row r="163" spans="1:7" ht="35.25" customHeight="1">
      <c r="A163" s="114"/>
      <c r="B163" s="112"/>
      <c r="C163" s="112"/>
      <c r="D163" s="50"/>
      <c r="E163" s="115" t="s">
        <v>683</v>
      </c>
      <c r="F163" s="50">
        <f>F154+F159+G159-C159-D159</f>
        <v>48104.300000000105</v>
      </c>
      <c r="G163" s="50"/>
    </row>
    <row r="164" spans="1:6" ht="12.75">
      <c r="A164" s="108"/>
      <c r="F164" s="199"/>
    </row>
    <row r="166" spans="1:7" ht="26.25" customHeight="1">
      <c r="A166" s="201" t="s">
        <v>699</v>
      </c>
      <c r="B166" s="201"/>
      <c r="C166" s="201"/>
      <c r="D166" s="201"/>
      <c r="E166" s="201"/>
      <c r="F166" s="201"/>
      <c r="G166" s="201"/>
    </row>
    <row r="167" spans="1:7" ht="24" customHeight="1">
      <c r="A167" s="39" t="s">
        <v>691</v>
      </c>
      <c r="B167" s="200"/>
      <c r="C167" s="41"/>
      <c r="F167" s="41"/>
      <c r="G167" s="41"/>
    </row>
    <row r="168" spans="1:7" ht="12.75">
      <c r="A168" s="201" t="s">
        <v>700</v>
      </c>
      <c r="B168" s="201"/>
      <c r="C168" s="201"/>
      <c r="D168" s="201"/>
      <c r="E168" s="201"/>
      <c r="F168" s="201"/>
      <c r="G168" s="201"/>
    </row>
    <row r="169" spans="1:7" ht="12.75">
      <c r="A169" s="200"/>
      <c r="B169" s="200"/>
      <c r="C169" s="200"/>
      <c r="D169" s="200"/>
      <c r="E169" s="200"/>
      <c r="F169" s="200"/>
      <c r="G169" s="200"/>
    </row>
    <row r="170" spans="1:7" ht="12.75">
      <c r="A170" s="200"/>
      <c r="B170" s="200"/>
      <c r="C170" s="200"/>
      <c r="D170" s="200"/>
      <c r="E170" s="200"/>
      <c r="F170" s="200"/>
      <c r="G170" s="200"/>
    </row>
    <row r="171" spans="1:7" ht="15" customHeight="1">
      <c r="A171" s="203" t="s">
        <v>717</v>
      </c>
      <c r="B171" s="203"/>
      <c r="C171" s="203"/>
      <c r="D171" s="203"/>
      <c r="E171" s="203"/>
      <c r="F171" s="203"/>
      <c r="G171" s="203"/>
    </row>
    <row r="176" ht="12.75">
      <c r="F176" s="196" t="s">
        <v>678</v>
      </c>
    </row>
  </sheetData>
  <sheetProtection/>
  <mergeCells count="149">
    <mergeCell ref="A20:D20"/>
    <mergeCell ref="A171:G171"/>
    <mergeCell ref="A6:G6"/>
    <mergeCell ref="A166:G166"/>
    <mergeCell ref="A168:G168"/>
    <mergeCell ref="G150:G153"/>
    <mergeCell ref="A145:B145"/>
    <mergeCell ref="A146:F147"/>
    <mergeCell ref="A149:A153"/>
    <mergeCell ref="B149:B153"/>
    <mergeCell ref="C149:D149"/>
    <mergeCell ref="E149:E153"/>
    <mergeCell ref="F149:G149"/>
    <mergeCell ref="D150:D153"/>
    <mergeCell ref="F150:F153"/>
    <mergeCell ref="A141:B141"/>
    <mergeCell ref="A142:B142"/>
    <mergeCell ref="A143:B143"/>
    <mergeCell ref="A144:B144"/>
    <mergeCell ref="A136:B136"/>
    <mergeCell ref="A137:B137"/>
    <mergeCell ref="A138:B138"/>
    <mergeCell ref="A139:B139"/>
    <mergeCell ref="A140:B140"/>
    <mergeCell ref="C150:C153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E87:E89"/>
    <mergeCell ref="A91:B92"/>
    <mergeCell ref="C91:C92"/>
    <mergeCell ref="D91:D92"/>
    <mergeCell ref="E91:E92"/>
    <mergeCell ref="A93:B93"/>
    <mergeCell ref="A84:B84"/>
    <mergeCell ref="A85:B85"/>
    <mergeCell ref="A86:B86"/>
    <mergeCell ref="A87:B89"/>
    <mergeCell ref="C87:C89"/>
    <mergeCell ref="D87:D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1:C11"/>
    <mergeCell ref="A12:C12"/>
    <mergeCell ref="A22:B23"/>
    <mergeCell ref="C22:C23"/>
    <mergeCell ref="D22:D23"/>
    <mergeCell ref="E22:E23"/>
    <mergeCell ref="A13:G13"/>
    <mergeCell ref="A1:G1"/>
    <mergeCell ref="A3:F3"/>
    <mergeCell ref="A10:C10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28">
      <selection activeCell="I57" sqref="I57"/>
    </sheetView>
  </sheetViews>
  <sheetFormatPr defaultColWidth="9.140625" defaultRowHeight="12.75"/>
  <cols>
    <col min="1" max="1" width="30.421875" style="0" customWidth="1"/>
    <col min="2" max="2" width="10.421875" style="0" customWidth="1"/>
    <col min="3" max="4" width="16.28125" style="0" customWidth="1"/>
    <col min="5" max="5" width="12.421875" style="0" bestFit="1" customWidth="1"/>
    <col min="6" max="6" width="10.140625" style="0" bestFit="1" customWidth="1"/>
    <col min="10" max="10" width="12.7109375" style="0" customWidth="1"/>
    <col min="11" max="11" width="11.00390625" style="0" customWidth="1"/>
    <col min="13" max="13" width="15.421875" style="0" customWidth="1"/>
  </cols>
  <sheetData>
    <row r="1" spans="1:5" s="39" customFormat="1" ht="15">
      <c r="A1" s="169" t="s">
        <v>713</v>
      </c>
      <c r="B1" s="169"/>
      <c r="C1" s="169"/>
      <c r="D1" s="169"/>
      <c r="E1" s="169"/>
    </row>
    <row r="2" spans="1:5" s="39" customFormat="1" ht="15">
      <c r="A2" s="169" t="s">
        <v>728</v>
      </c>
      <c r="B2" s="169"/>
      <c r="C2" s="169"/>
      <c r="D2" s="169"/>
      <c r="E2" s="169"/>
    </row>
    <row r="3" spans="1:5" s="105" customFormat="1" ht="21.75" customHeight="1">
      <c r="A3" s="131" t="s">
        <v>725</v>
      </c>
      <c r="B3" s="131"/>
      <c r="C3" s="131"/>
      <c r="D3" s="131"/>
      <c r="E3" s="131"/>
    </row>
    <row r="4" spans="1:5" s="28" customFormat="1" ht="21.75" customHeight="1">
      <c r="A4" s="162" t="s">
        <v>726</v>
      </c>
      <c r="B4" s="162"/>
      <c r="C4" s="162"/>
      <c r="D4" s="162"/>
      <c r="E4" s="222"/>
    </row>
    <row r="5" spans="1:4" ht="17.25" customHeight="1">
      <c r="A5" s="163" t="s">
        <v>499</v>
      </c>
      <c r="B5" s="163"/>
      <c r="C5" s="6"/>
      <c r="D5" s="100">
        <v>51</v>
      </c>
    </row>
    <row r="6" spans="1:4" ht="17.25" customHeight="1">
      <c r="A6" s="163" t="s">
        <v>500</v>
      </c>
      <c r="B6" s="163"/>
      <c r="C6" s="6"/>
      <c r="D6" s="99">
        <v>207002</v>
      </c>
    </row>
    <row r="7" spans="1:4" ht="11.25" customHeight="1">
      <c r="A7" s="163" t="s">
        <v>368</v>
      </c>
      <c r="B7" s="163"/>
      <c r="C7" s="163"/>
      <c r="D7" s="6"/>
    </row>
    <row r="8" spans="1:4" ht="11.25" customHeight="1">
      <c r="A8" s="163" t="s">
        <v>501</v>
      </c>
      <c r="B8" s="163"/>
      <c r="C8" s="163"/>
      <c r="D8" s="6"/>
    </row>
    <row r="9" spans="1:4" ht="11.25" customHeight="1">
      <c r="A9" s="163" t="s">
        <v>502</v>
      </c>
      <c r="B9" s="163"/>
      <c r="C9" s="163"/>
      <c r="D9" s="6"/>
    </row>
    <row r="10" spans="1:4" ht="11.25" customHeight="1">
      <c r="A10" s="163" t="s">
        <v>503</v>
      </c>
      <c r="B10" s="163"/>
      <c r="C10" s="163"/>
      <c r="D10" s="6"/>
    </row>
    <row r="11" spans="1:5" ht="15.75" customHeight="1">
      <c r="A11" s="221" t="s">
        <v>724</v>
      </c>
      <c r="B11" s="221"/>
      <c r="C11" s="221"/>
      <c r="D11" s="221"/>
      <c r="E11" s="221"/>
    </row>
    <row r="12" spans="1:4" ht="15.75" customHeight="1">
      <c r="A12" s="6" t="s">
        <v>504</v>
      </c>
      <c r="B12" s="6"/>
      <c r="C12" s="6" t="s">
        <v>365</v>
      </c>
      <c r="D12" s="223" t="s">
        <v>676</v>
      </c>
    </row>
    <row r="13" spans="1:4" ht="15.75" customHeight="1">
      <c r="A13" s="6"/>
      <c r="B13" s="6"/>
      <c r="C13" s="6" t="s">
        <v>366</v>
      </c>
      <c r="D13" s="224">
        <v>1</v>
      </c>
    </row>
    <row r="14" spans="1:4" ht="15.75" customHeight="1">
      <c r="A14" s="6"/>
      <c r="B14" s="6"/>
      <c r="C14" s="6" t="s">
        <v>367</v>
      </c>
      <c r="D14" s="224">
        <v>1</v>
      </c>
    </row>
    <row r="15" spans="1:4" ht="11.25" customHeight="1">
      <c r="A15" s="221" t="s">
        <v>723</v>
      </c>
      <c r="B15" s="221"/>
      <c r="C15" s="221"/>
      <c r="D15" s="221"/>
    </row>
    <row r="16" spans="1:4" ht="11.25" customHeight="1">
      <c r="A16" s="6"/>
      <c r="B16" s="6"/>
      <c r="C16" s="6"/>
      <c r="D16" s="6"/>
    </row>
    <row r="17" spans="1:4" ht="11.25" customHeight="1">
      <c r="A17" s="6" t="s">
        <v>505</v>
      </c>
      <c r="B17" s="6"/>
      <c r="C17" s="6"/>
      <c r="D17" s="14">
        <v>2</v>
      </c>
    </row>
    <row r="18" spans="1:4" ht="11.25" customHeight="1">
      <c r="A18" s="6" t="s">
        <v>716</v>
      </c>
      <c r="B18" s="6"/>
      <c r="C18" s="6"/>
      <c r="D18" s="6"/>
    </row>
    <row r="19" ht="3.75" customHeight="1">
      <c r="A19" s="6"/>
    </row>
    <row r="20" spans="1:5" ht="12.75">
      <c r="A20" s="164" t="s">
        <v>506</v>
      </c>
      <c r="B20" s="164" t="s">
        <v>507</v>
      </c>
      <c r="C20" s="167" t="s">
        <v>508</v>
      </c>
      <c r="D20" s="171" t="s">
        <v>509</v>
      </c>
      <c r="E20" s="34"/>
    </row>
    <row r="21" spans="1:10" ht="12.75">
      <c r="A21" s="165"/>
      <c r="B21" s="165"/>
      <c r="C21" s="168"/>
      <c r="D21" s="171"/>
      <c r="E21" s="34"/>
      <c r="J21" s="105"/>
    </row>
    <row r="22" spans="1:7" ht="14.25" customHeight="1">
      <c r="A22" s="37" t="s">
        <v>530</v>
      </c>
      <c r="B22" s="10">
        <v>10</v>
      </c>
      <c r="C22" s="119">
        <v>1517382.1</v>
      </c>
      <c r="D22" s="119">
        <v>1517382.1</v>
      </c>
      <c r="E22" s="106"/>
      <c r="G22" s="105"/>
    </row>
    <row r="23" spans="1:5" ht="14.25" customHeight="1">
      <c r="A23" s="37" t="s">
        <v>531</v>
      </c>
      <c r="B23" s="10">
        <v>20</v>
      </c>
      <c r="C23" s="119"/>
      <c r="D23" s="119"/>
      <c r="E23" s="106"/>
    </row>
    <row r="24" spans="1:10" ht="14.25" customHeight="1">
      <c r="A24" s="37" t="s">
        <v>532</v>
      </c>
      <c r="B24" s="10">
        <v>30</v>
      </c>
      <c r="C24" s="119">
        <v>345704.5</v>
      </c>
      <c r="D24" s="119">
        <v>345704.5</v>
      </c>
      <c r="E24" s="106"/>
      <c r="J24" s="105"/>
    </row>
    <row r="25" spans="1:5" ht="14.25" customHeight="1">
      <c r="A25" s="37" t="s">
        <v>533</v>
      </c>
      <c r="B25" s="10">
        <v>40</v>
      </c>
      <c r="C25" s="119"/>
      <c r="D25" s="119"/>
      <c r="E25" s="106"/>
    </row>
    <row r="26" spans="1:7" ht="14.25" customHeight="1">
      <c r="A26" s="37" t="s">
        <v>534</v>
      </c>
      <c r="B26" s="10">
        <v>50</v>
      </c>
      <c r="C26" s="119"/>
      <c r="D26" s="119"/>
      <c r="E26" s="106"/>
      <c r="F26" s="105"/>
      <c r="G26" s="105"/>
    </row>
    <row r="27" spans="1:5" ht="14.25" customHeight="1">
      <c r="A27" s="37" t="s">
        <v>535</v>
      </c>
      <c r="B27" s="10">
        <v>60</v>
      </c>
      <c r="C27" s="119"/>
      <c r="D27" s="119"/>
      <c r="E27" s="106"/>
    </row>
    <row r="28" spans="1:5" ht="14.25" customHeight="1">
      <c r="A28" s="37" t="s">
        <v>536</v>
      </c>
      <c r="B28" s="10">
        <v>70</v>
      </c>
      <c r="C28" s="119">
        <v>247465.3</v>
      </c>
      <c r="D28" s="119">
        <v>234224</v>
      </c>
      <c r="E28" s="106"/>
    </row>
    <row r="29" spans="1:7" ht="15.75" customHeight="1">
      <c r="A29" s="37" t="s">
        <v>698</v>
      </c>
      <c r="B29" s="10">
        <v>80</v>
      </c>
      <c r="C29" s="119">
        <v>35424.8</v>
      </c>
      <c r="D29" s="119">
        <v>19483</v>
      </c>
      <c r="E29" s="106"/>
      <c r="G29" s="105"/>
    </row>
    <row r="30" spans="1:6" ht="14.25" customHeight="1">
      <c r="A30" s="37" t="s">
        <v>537</v>
      </c>
      <c r="B30" s="10">
        <v>90</v>
      </c>
      <c r="C30" s="119"/>
      <c r="D30" s="119"/>
      <c r="E30" s="106"/>
      <c r="F30" s="105"/>
    </row>
    <row r="31" spans="1:7" ht="14.25" customHeight="1">
      <c r="A31" s="37" t="s">
        <v>538</v>
      </c>
      <c r="B31" s="10">
        <v>100</v>
      </c>
      <c r="C31" s="119"/>
      <c r="D31" s="119"/>
      <c r="E31" s="106"/>
      <c r="F31" s="105"/>
      <c r="G31" s="105"/>
    </row>
    <row r="32" spans="1:5" ht="14.25" customHeight="1">
      <c r="A32" s="37" t="s">
        <v>539</v>
      </c>
      <c r="B32" s="10">
        <v>110</v>
      </c>
      <c r="C32" s="119">
        <v>115437.4</v>
      </c>
      <c r="D32" s="119">
        <v>149991.3</v>
      </c>
      <c r="E32" s="106"/>
    </row>
    <row r="33" spans="1:5" ht="14.25" customHeight="1">
      <c r="A33" s="37" t="s">
        <v>540</v>
      </c>
      <c r="B33" s="10">
        <v>120</v>
      </c>
      <c r="C33" s="119"/>
      <c r="D33" s="119"/>
      <c r="E33" s="31"/>
    </row>
    <row r="34" spans="1:7" ht="14.25" customHeight="1">
      <c r="A34" s="37" t="s">
        <v>529</v>
      </c>
      <c r="B34" s="10">
        <v>980</v>
      </c>
      <c r="C34" s="60">
        <f>SUM(C22:C33)</f>
        <v>2261414.0999999996</v>
      </c>
      <c r="D34" s="60">
        <f>SUM(D22:D33)</f>
        <v>2266784.9</v>
      </c>
      <c r="E34" s="128"/>
      <c r="G34" s="105"/>
    </row>
    <row r="35" spans="1:5" ht="6.75" customHeight="1">
      <c r="A35" s="6"/>
      <c r="C35" s="40"/>
      <c r="D35" s="40"/>
      <c r="E35" s="18"/>
    </row>
    <row r="36" spans="1:13" ht="14.25" customHeight="1">
      <c r="A36" s="164" t="s">
        <v>506</v>
      </c>
      <c r="B36" s="167" t="s">
        <v>507</v>
      </c>
      <c r="C36" s="166" t="s">
        <v>541</v>
      </c>
      <c r="D36" s="166"/>
      <c r="F36" s="105"/>
      <c r="M36" s="105"/>
    </row>
    <row r="37" spans="1:4" ht="6.75" customHeight="1">
      <c r="A37" s="165"/>
      <c r="B37" s="168"/>
      <c r="C37" s="166"/>
      <c r="D37" s="166"/>
    </row>
    <row r="38" spans="1:4" ht="18" customHeight="1">
      <c r="A38" s="37" t="s">
        <v>542</v>
      </c>
      <c r="B38" s="23">
        <v>130</v>
      </c>
      <c r="C38" s="155">
        <v>20648.5</v>
      </c>
      <c r="D38" s="155"/>
    </row>
    <row r="39" spans="1:10" ht="18" customHeight="1">
      <c r="A39" s="37" t="s">
        <v>543</v>
      </c>
      <c r="B39" s="23"/>
      <c r="C39" s="155"/>
      <c r="D39" s="155"/>
      <c r="G39" s="105"/>
      <c r="J39" s="105"/>
    </row>
    <row r="40" spans="1:4" ht="18" customHeight="1">
      <c r="A40" s="37" t="s">
        <v>544</v>
      </c>
      <c r="B40" s="23">
        <v>140</v>
      </c>
      <c r="C40" s="155">
        <v>22739.2</v>
      </c>
      <c r="D40" s="155"/>
    </row>
    <row r="41" spans="1:11" ht="18" customHeight="1" hidden="1">
      <c r="A41" s="37" t="s">
        <v>545</v>
      </c>
      <c r="B41" s="23">
        <v>150</v>
      </c>
      <c r="C41" s="155"/>
      <c r="D41" s="155"/>
      <c r="K41" s="104"/>
    </row>
    <row r="42" spans="1:4" ht="18" customHeight="1" hidden="1">
      <c r="A42" s="37" t="s">
        <v>546</v>
      </c>
      <c r="B42" s="23">
        <v>160</v>
      </c>
      <c r="C42" s="155"/>
      <c r="D42" s="155"/>
    </row>
    <row r="43" spans="1:4" ht="18" customHeight="1" hidden="1">
      <c r="A43" s="37"/>
      <c r="B43" s="23">
        <v>170</v>
      </c>
      <c r="C43" s="155"/>
      <c r="D43" s="155"/>
    </row>
    <row r="44" spans="1:4" ht="18" customHeight="1">
      <c r="A44" s="37" t="s">
        <v>547</v>
      </c>
      <c r="B44" s="23">
        <v>180</v>
      </c>
      <c r="C44" s="155">
        <v>15277.7</v>
      </c>
      <c r="D44" s="155"/>
    </row>
    <row r="45" spans="1:4" ht="18.75" customHeight="1">
      <c r="A45" s="37" t="s">
        <v>543</v>
      </c>
      <c r="B45" s="23"/>
      <c r="C45" s="155"/>
      <c r="D45" s="155"/>
    </row>
    <row r="46" spans="1:4" ht="24.75" customHeight="1">
      <c r="A46" s="37" t="s">
        <v>548</v>
      </c>
      <c r="B46" s="23">
        <v>190</v>
      </c>
      <c r="C46" s="155"/>
      <c r="D46" s="155"/>
    </row>
    <row r="47" spans="1:4" ht="24.75" customHeight="1">
      <c r="A47" s="37" t="s">
        <v>549</v>
      </c>
      <c r="B47" s="23">
        <v>200</v>
      </c>
      <c r="C47" s="155"/>
      <c r="D47" s="155"/>
    </row>
    <row r="48" spans="1:4" ht="13.5" customHeight="1">
      <c r="A48" s="37" t="s">
        <v>550</v>
      </c>
      <c r="B48" s="23">
        <v>210</v>
      </c>
      <c r="C48" s="155"/>
      <c r="D48" s="155"/>
    </row>
    <row r="49" spans="1:4" ht="24.75" customHeight="1">
      <c r="A49" s="37" t="s">
        <v>551</v>
      </c>
      <c r="B49" s="23">
        <v>220</v>
      </c>
      <c r="C49" s="155"/>
      <c r="D49" s="155"/>
    </row>
    <row r="50" spans="1:4" ht="19.5" customHeight="1" hidden="1">
      <c r="A50" s="37"/>
      <c r="B50" s="23">
        <v>230</v>
      </c>
      <c r="C50" s="155"/>
      <c r="D50" s="155"/>
    </row>
    <row r="51" spans="1:4" ht="17.25" customHeight="1">
      <c r="A51" s="37" t="s">
        <v>529</v>
      </c>
      <c r="B51" s="23">
        <v>980</v>
      </c>
      <c r="C51" s="155">
        <f>C34+C38-C44</f>
        <v>2266784.8999999994</v>
      </c>
      <c r="D51" s="155"/>
    </row>
    <row r="52" spans="3:15" ht="12.75" customHeight="1">
      <c r="C52" s="41"/>
      <c r="D52" s="41"/>
      <c r="E52" s="41"/>
      <c r="O52" t="s">
        <v>678</v>
      </c>
    </row>
    <row r="53" spans="1:5" ht="19.5" customHeight="1">
      <c r="A53" s="201" t="s">
        <v>729</v>
      </c>
      <c r="B53" s="160"/>
      <c r="C53" s="160"/>
      <c r="D53" s="160"/>
      <c r="E53" s="160"/>
    </row>
    <row r="54" spans="1:5" ht="15.75" customHeight="1">
      <c r="A54" s="118" t="s">
        <v>695</v>
      </c>
      <c r="C54" s="41"/>
      <c r="D54" s="41"/>
      <c r="E54" s="41"/>
    </row>
    <row r="55" spans="1:5" ht="20.25" customHeight="1">
      <c r="A55" s="201" t="s">
        <v>730</v>
      </c>
      <c r="B55" s="160"/>
      <c r="C55" s="160"/>
      <c r="D55" s="160"/>
      <c r="E55" s="160"/>
    </row>
    <row r="57" spans="4:5" ht="25.5" customHeight="1">
      <c r="D57" s="202" t="s">
        <v>727</v>
      </c>
      <c r="E57" s="202"/>
    </row>
  </sheetData>
  <sheetProtection/>
  <mergeCells count="36">
    <mergeCell ref="A1:E1"/>
    <mergeCell ref="A3:E3"/>
    <mergeCell ref="A11:E11"/>
    <mergeCell ref="D57:E57"/>
    <mergeCell ref="A2:E2"/>
    <mergeCell ref="A7:C7"/>
    <mergeCell ref="A8:C8"/>
    <mergeCell ref="C20:C21"/>
    <mergeCell ref="D20:D21"/>
    <mergeCell ref="A9:C9"/>
    <mergeCell ref="A10:C10"/>
    <mergeCell ref="A5:B5"/>
    <mergeCell ref="A53:E53"/>
    <mergeCell ref="A55:E55"/>
    <mergeCell ref="C36:D37"/>
    <mergeCell ref="A36:A37"/>
    <mergeCell ref="B36:B37"/>
    <mergeCell ref="C47:D47"/>
    <mergeCell ref="C43:D43"/>
    <mergeCell ref="C51:D51"/>
    <mergeCell ref="C41:D41"/>
    <mergeCell ref="A6:B6"/>
    <mergeCell ref="C42:D42"/>
    <mergeCell ref="A20:A21"/>
    <mergeCell ref="B20:B21"/>
    <mergeCell ref="A15:D15"/>
    <mergeCell ref="A4:D4"/>
    <mergeCell ref="C50:D50"/>
    <mergeCell ref="C38:D38"/>
    <mergeCell ref="C39:D39"/>
    <mergeCell ref="C40:D40"/>
    <mergeCell ref="C44:D44"/>
    <mergeCell ref="C45:D45"/>
    <mergeCell ref="C46:D46"/>
    <mergeCell ref="C49:D49"/>
    <mergeCell ref="C48:D4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222"/>
  <sheetViews>
    <sheetView zoomScalePageLayoutView="0" workbookViewId="0" topLeftCell="A172">
      <selection activeCell="I218" sqref="A1:K218"/>
    </sheetView>
  </sheetViews>
  <sheetFormatPr defaultColWidth="9.140625" defaultRowHeight="12.75"/>
  <cols>
    <col min="1" max="1" width="6.140625" style="0" customWidth="1"/>
    <col min="2" max="2" width="35.140625" style="0" customWidth="1"/>
    <col min="3" max="3" width="6.28125" style="0" customWidth="1"/>
    <col min="4" max="4" width="10.00390625" style="41" customWidth="1"/>
    <col min="5" max="5" width="8.00390625" style="41" customWidth="1"/>
    <col min="6" max="6" width="10.00390625" style="41" customWidth="1"/>
    <col min="7" max="7" width="6.7109375" style="41" customWidth="1"/>
    <col min="8" max="8" width="10.140625" style="41" customWidth="1"/>
    <col min="9" max="9" width="7.421875" style="41" customWidth="1"/>
    <col min="10" max="10" width="10.140625" style="41" customWidth="1"/>
    <col min="11" max="11" width="9.421875" style="41" customWidth="1"/>
  </cols>
  <sheetData>
    <row r="1" spans="1:3" ht="5.25" customHeight="1">
      <c r="A1" s="102"/>
      <c r="B1" s="102"/>
      <c r="C1" s="102"/>
    </row>
    <row r="2" spans="1:11" ht="18">
      <c r="A2" s="187" t="s">
        <v>712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5" ht="4.5" customHeight="1">
      <c r="A3" s="102"/>
      <c r="B3" s="102"/>
      <c r="C3" s="102"/>
      <c r="D3" s="42"/>
      <c r="E3" s="42"/>
    </row>
    <row r="4" spans="1:11" ht="15">
      <c r="A4" s="187" t="s">
        <v>364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4:5" ht="6.75" customHeight="1">
      <c r="D5" s="42"/>
      <c r="E5" s="42"/>
    </row>
    <row r="6" spans="1:10" ht="15">
      <c r="A6" s="170" t="s">
        <v>708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5" ht="9" customHeight="1">
      <c r="A7" s="1"/>
      <c r="D7" s="42"/>
      <c r="E7" s="42"/>
    </row>
    <row r="8" spans="1:14" s="200" customFormat="1" ht="15">
      <c r="A8" s="126" t="s">
        <v>710</v>
      </c>
      <c r="B8" s="21"/>
      <c r="C8" s="21"/>
      <c r="D8" s="43"/>
      <c r="E8" s="44"/>
      <c r="F8" s="45" t="s">
        <v>2</v>
      </c>
      <c r="G8" s="46"/>
      <c r="H8" s="46"/>
      <c r="I8" s="46"/>
      <c r="J8" s="46"/>
      <c r="K8" s="46"/>
      <c r="L8" s="36"/>
      <c r="M8" s="36"/>
      <c r="N8" s="36"/>
    </row>
    <row r="9" spans="1:14" s="200" customFormat="1" ht="15">
      <c r="A9" s="2" t="s">
        <v>732</v>
      </c>
      <c r="B9" s="3"/>
      <c r="C9" s="6"/>
      <c r="D9" s="47"/>
      <c r="E9" s="48"/>
      <c r="F9" s="49" t="s">
        <v>365</v>
      </c>
      <c r="G9" s="46"/>
      <c r="H9" s="46"/>
      <c r="I9" s="46"/>
      <c r="J9" s="225" t="s">
        <v>676</v>
      </c>
      <c r="K9" s="46"/>
      <c r="L9" s="36"/>
      <c r="M9" s="36"/>
      <c r="N9" s="36" t="s">
        <v>678</v>
      </c>
    </row>
    <row r="10" spans="1:14" ht="15">
      <c r="A10" s="2" t="s">
        <v>3</v>
      </c>
      <c r="B10" s="3"/>
      <c r="C10" s="6"/>
      <c r="D10" s="47"/>
      <c r="E10" s="38">
        <v>51</v>
      </c>
      <c r="F10" s="49" t="s">
        <v>366</v>
      </c>
      <c r="G10" s="46"/>
      <c r="H10" s="46"/>
      <c r="I10" s="46"/>
      <c r="J10" s="226">
        <v>1</v>
      </c>
      <c r="K10" s="46"/>
      <c r="L10" s="36"/>
      <c r="M10" s="36"/>
      <c r="N10" s="36"/>
    </row>
    <row r="11" spans="1:14" ht="15">
      <c r="A11" s="2" t="s">
        <v>4</v>
      </c>
      <c r="B11" s="17"/>
      <c r="C11" s="6"/>
      <c r="D11" s="47"/>
      <c r="E11" s="38">
        <v>207002</v>
      </c>
      <c r="F11" s="49" t="s">
        <v>367</v>
      </c>
      <c r="G11" s="46"/>
      <c r="H11" s="46"/>
      <c r="I11" s="46"/>
      <c r="J11" s="226">
        <v>1</v>
      </c>
      <c r="K11" s="46"/>
      <c r="L11" s="36"/>
      <c r="M11" s="36"/>
      <c r="N11" s="36"/>
    </row>
    <row r="12" spans="1:14" ht="15">
      <c r="A12" s="2" t="s">
        <v>368</v>
      </c>
      <c r="B12" s="22"/>
      <c r="C12" s="20"/>
      <c r="D12" s="44"/>
      <c r="E12" s="48"/>
      <c r="F12" s="231" t="s">
        <v>736</v>
      </c>
      <c r="G12" s="231"/>
      <c r="H12" s="231"/>
      <c r="I12" s="231"/>
      <c r="J12" s="231"/>
      <c r="K12" s="231"/>
      <c r="L12" s="36"/>
      <c r="M12" s="36"/>
      <c r="N12" s="36"/>
    </row>
    <row r="13" spans="1:14" ht="15">
      <c r="A13" s="2" t="s">
        <v>677</v>
      </c>
      <c r="B13" s="22"/>
      <c r="C13" s="20"/>
      <c r="D13" s="44"/>
      <c r="E13" s="42"/>
      <c r="F13" s="45" t="s">
        <v>5</v>
      </c>
      <c r="G13" s="46"/>
      <c r="H13" s="46"/>
      <c r="I13" s="46"/>
      <c r="J13" s="52"/>
      <c r="K13" s="46"/>
      <c r="L13" s="36"/>
      <c r="M13" s="36"/>
      <c r="N13" s="36"/>
    </row>
    <row r="14" spans="1:14" s="28" customFormat="1" ht="33" customHeight="1">
      <c r="A14" s="227" t="s">
        <v>731</v>
      </c>
      <c r="B14" s="227"/>
      <c r="C14" s="227"/>
      <c r="D14" s="227"/>
      <c r="E14" s="227"/>
      <c r="F14" s="182" t="s">
        <v>0</v>
      </c>
      <c r="G14" s="182"/>
      <c r="H14" s="182"/>
      <c r="I14" s="182"/>
      <c r="J14" s="182"/>
      <c r="K14" s="182"/>
      <c r="L14" s="95"/>
      <c r="M14" s="95"/>
      <c r="N14" s="95"/>
    </row>
    <row r="15" spans="1:14" ht="15">
      <c r="A15" s="2" t="s">
        <v>369</v>
      </c>
      <c r="C15" s="20"/>
      <c r="D15" s="44"/>
      <c r="E15" s="42"/>
      <c r="F15" s="45" t="s">
        <v>1</v>
      </c>
      <c r="G15" s="46"/>
      <c r="H15" s="46"/>
      <c r="I15" s="46"/>
      <c r="J15" s="46"/>
      <c r="K15" s="46"/>
      <c r="L15" s="36"/>
      <c r="M15" s="36"/>
      <c r="N15" s="36"/>
    </row>
    <row r="16" spans="1:14" ht="15">
      <c r="A16" s="2" t="s">
        <v>370</v>
      </c>
      <c r="B16" s="17"/>
      <c r="C16" s="20"/>
      <c r="D16" s="53"/>
      <c r="E16" s="54"/>
      <c r="F16" s="228" t="s">
        <v>733</v>
      </c>
      <c r="G16" s="229"/>
      <c r="H16" s="229"/>
      <c r="I16" s="229"/>
      <c r="J16" s="229"/>
      <c r="K16" s="229"/>
      <c r="L16" s="36"/>
      <c r="M16" s="36"/>
      <c r="N16" s="36"/>
    </row>
    <row r="17" spans="1:14" ht="11.25" customHeight="1">
      <c r="A17" s="2" t="s">
        <v>371</v>
      </c>
      <c r="C17" s="230">
        <v>2</v>
      </c>
      <c r="D17" s="53"/>
      <c r="E17" s="53"/>
      <c r="F17" s="55"/>
      <c r="G17" s="46"/>
      <c r="H17" s="46"/>
      <c r="I17" s="46"/>
      <c r="J17" s="46"/>
      <c r="K17" s="46"/>
      <c r="L17" s="36"/>
      <c r="M17" s="36"/>
      <c r="N17" s="36"/>
    </row>
    <row r="18" spans="1:5" ht="7.5" customHeight="1">
      <c r="A18" s="6"/>
      <c r="D18" s="42"/>
      <c r="E18" s="42"/>
    </row>
    <row r="19" spans="1:11" ht="27" customHeight="1">
      <c r="A19" s="172" t="s">
        <v>372</v>
      </c>
      <c r="B19" s="175" t="s">
        <v>7</v>
      </c>
      <c r="C19" s="175"/>
      <c r="D19" s="176" t="s">
        <v>373</v>
      </c>
      <c r="E19" s="176"/>
      <c r="F19" s="176"/>
      <c r="G19" s="176"/>
      <c r="H19" s="176" t="s">
        <v>374</v>
      </c>
      <c r="I19" s="176"/>
      <c r="J19" s="176"/>
      <c r="K19" s="176"/>
    </row>
    <row r="20" spans="1:11" ht="12.75">
      <c r="A20" s="173"/>
      <c r="B20" s="173" t="s">
        <v>8</v>
      </c>
      <c r="C20" s="173" t="s">
        <v>6</v>
      </c>
      <c r="D20" s="179" t="s">
        <v>375</v>
      </c>
      <c r="E20" s="180"/>
      <c r="F20" s="179" t="s">
        <v>376</v>
      </c>
      <c r="G20" s="180"/>
      <c r="H20" s="179" t="s">
        <v>375</v>
      </c>
      <c r="I20" s="180"/>
      <c r="J20" s="179" t="s">
        <v>376</v>
      </c>
      <c r="K20" s="181"/>
    </row>
    <row r="21" spans="1:11" ht="22.5" customHeight="1">
      <c r="A21" s="174"/>
      <c r="B21" s="174"/>
      <c r="C21" s="174"/>
      <c r="D21" s="57" t="s">
        <v>377</v>
      </c>
      <c r="E21" s="57" t="s">
        <v>378</v>
      </c>
      <c r="F21" s="56" t="s">
        <v>377</v>
      </c>
      <c r="G21" s="58" t="s">
        <v>679</v>
      </c>
      <c r="H21" s="57" t="s">
        <v>377</v>
      </c>
      <c r="I21" s="57" t="s">
        <v>378</v>
      </c>
      <c r="J21" s="56" t="s">
        <v>377</v>
      </c>
      <c r="K21" s="59" t="s">
        <v>378</v>
      </c>
    </row>
    <row r="22" spans="1:11" ht="14.25" thickBot="1">
      <c r="A22" s="25" t="s">
        <v>9</v>
      </c>
      <c r="B22" s="25" t="s">
        <v>10</v>
      </c>
      <c r="C22" s="25" t="s">
        <v>11</v>
      </c>
      <c r="D22" s="91" t="s">
        <v>379</v>
      </c>
      <c r="E22" s="91" t="s">
        <v>380</v>
      </c>
      <c r="F22" s="92" t="s">
        <v>381</v>
      </c>
      <c r="G22" s="91" t="s">
        <v>382</v>
      </c>
      <c r="H22" s="91" t="s">
        <v>383</v>
      </c>
      <c r="I22" s="91" t="s">
        <v>384</v>
      </c>
      <c r="J22" s="92" t="s">
        <v>385</v>
      </c>
      <c r="K22" s="93" t="s">
        <v>386</v>
      </c>
    </row>
    <row r="23" spans="1:11" ht="27" customHeight="1" thickBot="1">
      <c r="A23" s="81" t="s">
        <v>14</v>
      </c>
      <c r="B23" s="82" t="s">
        <v>387</v>
      </c>
      <c r="C23" s="83" t="s">
        <v>13</v>
      </c>
      <c r="D23" s="84">
        <f aca="true" t="shared" si="0" ref="D23:K23">D38+D24</f>
        <v>850.1</v>
      </c>
      <c r="E23" s="84">
        <f t="shared" si="0"/>
        <v>0</v>
      </c>
      <c r="F23" s="123">
        <f t="shared" si="0"/>
        <v>4039.5</v>
      </c>
      <c r="G23" s="84">
        <f t="shared" si="0"/>
        <v>0</v>
      </c>
      <c r="H23" s="84">
        <f t="shared" si="0"/>
        <v>3203.4</v>
      </c>
      <c r="I23" s="84">
        <f t="shared" si="0"/>
        <v>0</v>
      </c>
      <c r="J23" s="84">
        <f t="shared" si="0"/>
        <v>506.4</v>
      </c>
      <c r="K23" s="84">
        <f t="shared" si="0"/>
        <v>0</v>
      </c>
    </row>
    <row r="24" spans="1:11" ht="24" customHeight="1">
      <c r="A24" s="183" t="s">
        <v>15</v>
      </c>
      <c r="B24" s="89" t="s">
        <v>16</v>
      </c>
      <c r="C24" s="185" t="s">
        <v>13</v>
      </c>
      <c r="D24" s="177">
        <f aca="true" t="shared" si="1" ref="D24:K24">D26</f>
        <v>337.4</v>
      </c>
      <c r="E24" s="177">
        <f t="shared" si="1"/>
        <v>0</v>
      </c>
      <c r="F24" s="177">
        <f t="shared" si="1"/>
        <v>367.4</v>
      </c>
      <c r="G24" s="177">
        <f t="shared" si="1"/>
        <v>0</v>
      </c>
      <c r="H24" s="177">
        <f t="shared" si="1"/>
        <v>2498.4</v>
      </c>
      <c r="I24" s="177">
        <f t="shared" si="1"/>
        <v>0</v>
      </c>
      <c r="J24" s="177">
        <f t="shared" si="1"/>
        <v>0</v>
      </c>
      <c r="K24" s="177">
        <f t="shared" si="1"/>
        <v>0</v>
      </c>
    </row>
    <row r="25" spans="1:11" ht="9" customHeight="1" thickBot="1">
      <c r="A25" s="184"/>
      <c r="B25" s="90" t="s">
        <v>12</v>
      </c>
      <c r="C25" s="186"/>
      <c r="D25" s="178"/>
      <c r="E25" s="178"/>
      <c r="F25" s="178"/>
      <c r="G25" s="178"/>
      <c r="H25" s="178"/>
      <c r="I25" s="178"/>
      <c r="J25" s="178"/>
      <c r="K25" s="178"/>
    </row>
    <row r="26" spans="1:11" ht="17.25" customHeight="1">
      <c r="A26" s="19" t="s">
        <v>15</v>
      </c>
      <c r="B26" s="77" t="s">
        <v>17</v>
      </c>
      <c r="C26" s="19" t="s">
        <v>13</v>
      </c>
      <c r="D26" s="78">
        <f>D37+D36+D35+D34+D30+D29+D28+D27+D31+D33+D34+D32</f>
        <v>337.4</v>
      </c>
      <c r="E26" s="78">
        <f>E37+E36+E35+E34+E30+E29+E28+E27</f>
        <v>0</v>
      </c>
      <c r="F26" s="78">
        <f>F37+F31+F35+F34+F30+F29+F33+F27+F32</f>
        <v>367.4</v>
      </c>
      <c r="G26" s="78">
        <f>G37+G36+G35+G34+G30+G29+G28+G27</f>
        <v>0</v>
      </c>
      <c r="H26" s="78">
        <f>H37+H36+H35+H34+H30+H29+H28+H27+H33</f>
        <v>2498.4</v>
      </c>
      <c r="I26" s="78">
        <f>I37+I36+I35+I34+I30+I29+I28+I27</f>
        <v>0</v>
      </c>
      <c r="J26" s="78">
        <f>J37+J36+J35+J34+J30+J29+J28+J27+J33</f>
        <v>0</v>
      </c>
      <c r="K26" s="78">
        <f>K37+K36+K35+K34+K30+K29+K28+K27</f>
        <v>0</v>
      </c>
    </row>
    <row r="27" spans="1:13" ht="21.75" customHeight="1">
      <c r="A27" s="7" t="s">
        <v>18</v>
      </c>
      <c r="B27" s="4" t="s">
        <v>707</v>
      </c>
      <c r="C27" s="7" t="s">
        <v>388</v>
      </c>
      <c r="D27" s="50">
        <v>309.4</v>
      </c>
      <c r="E27" s="50"/>
      <c r="F27" s="60">
        <v>162.2</v>
      </c>
      <c r="G27" s="50"/>
      <c r="H27" s="50"/>
      <c r="I27" s="61"/>
      <c r="J27" s="62"/>
      <c r="K27" s="63"/>
      <c r="M27" s="105"/>
    </row>
    <row r="28" spans="1:11" ht="23.25" customHeight="1" hidden="1">
      <c r="A28" s="7" t="s">
        <v>19</v>
      </c>
      <c r="B28" s="4" t="s">
        <v>20</v>
      </c>
      <c r="C28" s="7" t="s">
        <v>389</v>
      </c>
      <c r="D28" s="50"/>
      <c r="E28" s="50"/>
      <c r="F28" s="60"/>
      <c r="G28" s="50"/>
      <c r="H28" s="50"/>
      <c r="I28" s="61"/>
      <c r="J28" s="62"/>
      <c r="K28" s="63"/>
    </row>
    <row r="29" spans="1:11" ht="27" customHeight="1" hidden="1">
      <c r="A29" s="7" t="s">
        <v>21</v>
      </c>
      <c r="B29" s="4" t="s">
        <v>390</v>
      </c>
      <c r="C29" s="7" t="s">
        <v>22</v>
      </c>
      <c r="D29" s="50"/>
      <c r="E29" s="50"/>
      <c r="F29" s="60"/>
      <c r="G29" s="50"/>
      <c r="H29" s="50"/>
      <c r="I29" s="61"/>
      <c r="J29" s="62"/>
      <c r="K29" s="63"/>
    </row>
    <row r="30" spans="1:11" ht="27" customHeight="1" hidden="1">
      <c r="A30" s="7" t="s">
        <v>23</v>
      </c>
      <c r="B30" s="4" t="s">
        <v>24</v>
      </c>
      <c r="C30" s="7" t="s">
        <v>25</v>
      </c>
      <c r="D30" s="50"/>
      <c r="E30" s="50"/>
      <c r="F30" s="60"/>
      <c r="G30" s="50"/>
      <c r="H30" s="50"/>
      <c r="I30" s="61"/>
      <c r="J30" s="62"/>
      <c r="K30" s="63"/>
    </row>
    <row r="31" spans="1:11" ht="13.5" customHeight="1">
      <c r="A31" s="7"/>
      <c r="B31" s="4" t="s">
        <v>688</v>
      </c>
      <c r="C31" s="7">
        <v>411100</v>
      </c>
      <c r="D31" s="50"/>
      <c r="E31" s="50"/>
      <c r="F31" s="60"/>
      <c r="G31" s="50"/>
      <c r="H31" s="50"/>
      <c r="I31" s="61"/>
      <c r="J31" s="62"/>
      <c r="K31" s="63"/>
    </row>
    <row r="32" spans="1:11" ht="13.5" customHeight="1">
      <c r="A32" s="7"/>
      <c r="B32" s="4" t="s">
        <v>697</v>
      </c>
      <c r="C32" s="7">
        <v>411100</v>
      </c>
      <c r="D32" s="50">
        <v>28</v>
      </c>
      <c r="E32" s="50"/>
      <c r="F32" s="60">
        <v>4.2</v>
      </c>
      <c r="G32" s="50"/>
      <c r="H32" s="50"/>
      <c r="I32" s="61"/>
      <c r="J32" s="62"/>
      <c r="K32" s="63"/>
    </row>
    <row r="33" spans="1:11" ht="13.5" customHeight="1" thickBot="1">
      <c r="A33" s="7"/>
      <c r="B33" s="4" t="s">
        <v>689</v>
      </c>
      <c r="C33" s="7">
        <v>411100</v>
      </c>
      <c r="D33" s="50"/>
      <c r="E33" s="50"/>
      <c r="F33" s="60">
        <v>201</v>
      </c>
      <c r="G33" s="50"/>
      <c r="H33" s="50">
        <v>2498.4</v>
      </c>
      <c r="I33" s="61"/>
      <c r="J33" s="62"/>
      <c r="K33" s="63"/>
    </row>
    <row r="34" spans="1:11" ht="13.5" customHeight="1" hidden="1">
      <c r="A34" s="7" t="s">
        <v>26</v>
      </c>
      <c r="B34" s="4" t="s">
        <v>686</v>
      </c>
      <c r="C34" s="7" t="s">
        <v>27</v>
      </c>
      <c r="D34" s="50"/>
      <c r="E34" s="50"/>
      <c r="F34" s="124"/>
      <c r="G34" s="50"/>
      <c r="H34" s="50"/>
      <c r="I34" s="61"/>
      <c r="J34" s="62"/>
      <c r="K34" s="63"/>
    </row>
    <row r="35" spans="1:11" ht="27" customHeight="1" hidden="1">
      <c r="A35" s="7" t="s">
        <v>28</v>
      </c>
      <c r="B35" s="4" t="s">
        <v>29</v>
      </c>
      <c r="C35" s="7" t="s">
        <v>30</v>
      </c>
      <c r="D35" s="50"/>
      <c r="E35" s="50"/>
      <c r="F35" s="60"/>
      <c r="G35" s="50"/>
      <c r="H35" s="50"/>
      <c r="I35" s="61"/>
      <c r="J35" s="62"/>
      <c r="K35" s="63"/>
    </row>
    <row r="36" spans="1:11" ht="27" customHeight="1" hidden="1">
      <c r="A36" s="7"/>
      <c r="B36" s="4" t="s">
        <v>391</v>
      </c>
      <c r="C36" s="7" t="s">
        <v>392</v>
      </c>
      <c r="D36" s="50"/>
      <c r="E36" s="50"/>
      <c r="F36" s="60"/>
      <c r="G36" s="50"/>
      <c r="H36" s="50"/>
      <c r="I36" s="61"/>
      <c r="J36" s="62"/>
      <c r="K36" s="63"/>
    </row>
    <row r="37" spans="1:14" ht="25.5" customHeight="1" hidden="1" thickBot="1">
      <c r="A37" s="25" t="s">
        <v>31</v>
      </c>
      <c r="B37" s="24" t="s">
        <v>393</v>
      </c>
      <c r="C37" s="25" t="s">
        <v>32</v>
      </c>
      <c r="D37" s="73"/>
      <c r="E37" s="73"/>
      <c r="F37" s="125"/>
      <c r="G37" s="73"/>
      <c r="H37" s="73"/>
      <c r="I37" s="75"/>
      <c r="J37" s="76"/>
      <c r="K37" s="64"/>
      <c r="N37" s="105"/>
    </row>
    <row r="38" spans="1:13" ht="27" customHeight="1" thickBot="1">
      <c r="A38" s="81" t="s">
        <v>33</v>
      </c>
      <c r="B38" s="82" t="s">
        <v>34</v>
      </c>
      <c r="C38" s="83" t="s">
        <v>13</v>
      </c>
      <c r="D38" s="84">
        <f aca="true" t="shared" si="2" ref="D38:K38">D39+D49+D53+D70+D72+D77</f>
        <v>512.7</v>
      </c>
      <c r="E38" s="84">
        <f t="shared" si="2"/>
        <v>0</v>
      </c>
      <c r="F38" s="84">
        <f t="shared" si="2"/>
        <v>3672.1</v>
      </c>
      <c r="G38" s="84">
        <f t="shared" si="2"/>
        <v>0</v>
      </c>
      <c r="H38" s="84">
        <f t="shared" si="2"/>
        <v>705.0000000000001</v>
      </c>
      <c r="I38" s="84">
        <f t="shared" si="2"/>
        <v>0</v>
      </c>
      <c r="J38" s="84">
        <f t="shared" si="2"/>
        <v>506.4</v>
      </c>
      <c r="K38" s="84">
        <f t="shared" si="2"/>
        <v>0</v>
      </c>
      <c r="M38" s="105"/>
    </row>
    <row r="39" spans="1:11" ht="18.75" customHeight="1">
      <c r="A39" s="19" t="s">
        <v>35</v>
      </c>
      <c r="B39" s="77" t="s">
        <v>36</v>
      </c>
      <c r="C39" s="19"/>
      <c r="D39" s="78">
        <f aca="true" t="shared" si="3" ref="D39:K39">D40+D41+D42+D43+D44+D45+D46+D47+D48</f>
        <v>277.7</v>
      </c>
      <c r="E39" s="78">
        <f t="shared" si="3"/>
        <v>0</v>
      </c>
      <c r="F39" s="78">
        <f t="shared" si="3"/>
        <v>3672.1</v>
      </c>
      <c r="G39" s="78">
        <f t="shared" si="3"/>
        <v>0</v>
      </c>
      <c r="H39" s="78">
        <f t="shared" si="3"/>
        <v>705.0000000000001</v>
      </c>
      <c r="I39" s="78">
        <f t="shared" si="3"/>
        <v>0</v>
      </c>
      <c r="J39" s="78">
        <f t="shared" si="3"/>
        <v>506.4</v>
      </c>
      <c r="K39" s="78">
        <f t="shared" si="3"/>
        <v>0</v>
      </c>
    </row>
    <row r="40" spans="1:11" ht="27" customHeight="1" hidden="1">
      <c r="A40" s="7" t="s">
        <v>37</v>
      </c>
      <c r="B40" s="4" t="s">
        <v>38</v>
      </c>
      <c r="C40" s="7" t="s">
        <v>39</v>
      </c>
      <c r="D40" s="50"/>
      <c r="E40" s="50"/>
      <c r="F40" s="60"/>
      <c r="G40" s="50"/>
      <c r="H40" s="50"/>
      <c r="I40" s="61"/>
      <c r="J40" s="62"/>
      <c r="K40" s="63"/>
    </row>
    <row r="41" spans="1:11" ht="17.25" customHeight="1">
      <c r="A41" s="7" t="s">
        <v>40</v>
      </c>
      <c r="B41" s="4" t="s">
        <v>394</v>
      </c>
      <c r="C41" s="7" t="s">
        <v>41</v>
      </c>
      <c r="D41" s="50"/>
      <c r="E41" s="50"/>
      <c r="F41" s="60">
        <v>2540.1</v>
      </c>
      <c r="G41" s="50"/>
      <c r="H41" s="50">
        <v>94.7</v>
      </c>
      <c r="I41" s="61"/>
      <c r="J41" s="62"/>
      <c r="K41" s="63"/>
    </row>
    <row r="42" spans="1:11" ht="27" customHeight="1" hidden="1">
      <c r="A42" s="7"/>
      <c r="B42" s="4" t="s">
        <v>395</v>
      </c>
      <c r="C42" s="7" t="s">
        <v>396</v>
      </c>
      <c r="D42" s="50"/>
      <c r="E42" s="50"/>
      <c r="F42" s="60"/>
      <c r="G42" s="50"/>
      <c r="H42" s="50"/>
      <c r="I42" s="61"/>
      <c r="J42" s="62"/>
      <c r="K42" s="63"/>
    </row>
    <row r="43" spans="1:11" ht="17.25" customHeight="1">
      <c r="A43" s="7" t="s">
        <v>42</v>
      </c>
      <c r="B43" s="4" t="s">
        <v>706</v>
      </c>
      <c r="C43" s="7" t="s">
        <v>43</v>
      </c>
      <c r="D43" s="50"/>
      <c r="E43" s="50"/>
      <c r="F43" s="60">
        <v>106.2</v>
      </c>
      <c r="G43" s="50"/>
      <c r="H43" s="50">
        <v>531</v>
      </c>
      <c r="I43" s="61"/>
      <c r="J43" s="62">
        <v>506.4</v>
      </c>
      <c r="K43" s="63"/>
    </row>
    <row r="44" spans="1:11" ht="14.25" customHeight="1">
      <c r="A44" s="7"/>
      <c r="B44" s="4" t="s">
        <v>685</v>
      </c>
      <c r="C44" s="7" t="s">
        <v>397</v>
      </c>
      <c r="D44" s="50"/>
      <c r="E44" s="50"/>
      <c r="F44" s="60"/>
      <c r="G44" s="50"/>
      <c r="H44" s="50">
        <v>19.7</v>
      </c>
      <c r="I44" s="61"/>
      <c r="J44" s="62"/>
      <c r="K44" s="63"/>
    </row>
    <row r="45" spans="1:11" ht="16.5" customHeight="1">
      <c r="A45" s="7" t="s">
        <v>44</v>
      </c>
      <c r="B45" s="4" t="s">
        <v>45</v>
      </c>
      <c r="C45" s="7">
        <v>421400</v>
      </c>
      <c r="D45" s="50">
        <v>135.7</v>
      </c>
      <c r="E45" s="50"/>
      <c r="F45" s="60">
        <v>528.4</v>
      </c>
      <c r="G45" s="50"/>
      <c r="H45" s="50">
        <v>59.6</v>
      </c>
      <c r="I45" s="61"/>
      <c r="J45" s="62"/>
      <c r="K45" s="63"/>
    </row>
    <row r="46" spans="1:11" ht="27" customHeight="1" hidden="1">
      <c r="A46" s="7" t="s">
        <v>46</v>
      </c>
      <c r="B46" s="4" t="s">
        <v>47</v>
      </c>
      <c r="C46" s="7" t="s">
        <v>48</v>
      </c>
      <c r="D46" s="50"/>
      <c r="E46" s="50"/>
      <c r="F46" s="60"/>
      <c r="G46" s="50"/>
      <c r="H46" s="50"/>
      <c r="I46" s="61"/>
      <c r="J46" s="62"/>
      <c r="K46" s="63"/>
    </row>
    <row r="47" spans="1:11" ht="17.25" customHeight="1">
      <c r="A47" s="7" t="s">
        <v>49</v>
      </c>
      <c r="B47" s="4" t="s">
        <v>50</v>
      </c>
      <c r="C47" s="7" t="s">
        <v>51</v>
      </c>
      <c r="D47" s="50">
        <v>142</v>
      </c>
      <c r="E47" s="50"/>
      <c r="F47" s="60">
        <v>497.4</v>
      </c>
      <c r="G47" s="50"/>
      <c r="H47" s="50"/>
      <c r="I47" s="61"/>
      <c r="J47" s="62"/>
      <c r="K47" s="63"/>
    </row>
    <row r="48" spans="1:11" ht="27" customHeight="1" hidden="1">
      <c r="A48" s="7" t="s">
        <v>52</v>
      </c>
      <c r="B48" s="4" t="s">
        <v>53</v>
      </c>
      <c r="C48" s="7" t="s">
        <v>54</v>
      </c>
      <c r="D48" s="50"/>
      <c r="E48" s="50"/>
      <c r="F48" s="60"/>
      <c r="G48" s="50"/>
      <c r="H48" s="50"/>
      <c r="I48" s="61"/>
      <c r="J48" s="62"/>
      <c r="K48" s="63"/>
    </row>
    <row r="49" spans="1:18" ht="23.25" customHeight="1">
      <c r="A49" s="7" t="s">
        <v>55</v>
      </c>
      <c r="B49" s="9" t="s">
        <v>398</v>
      </c>
      <c r="C49" s="7" t="s">
        <v>13</v>
      </c>
      <c r="D49" s="62">
        <f aca="true" t="shared" si="4" ref="D49:K49">D50+D51+D52</f>
        <v>175</v>
      </c>
      <c r="E49" s="62">
        <f t="shared" si="4"/>
        <v>0</v>
      </c>
      <c r="F49" s="62">
        <f>F51+F50</f>
        <v>0</v>
      </c>
      <c r="G49" s="62">
        <f t="shared" si="4"/>
        <v>0</v>
      </c>
      <c r="H49" s="62">
        <f t="shared" si="4"/>
        <v>0</v>
      </c>
      <c r="I49" s="62">
        <f t="shared" si="4"/>
        <v>0</v>
      </c>
      <c r="J49" s="62">
        <f t="shared" si="4"/>
        <v>0</v>
      </c>
      <c r="K49" s="62">
        <f t="shared" si="4"/>
        <v>0</v>
      </c>
      <c r="R49" s="4" t="s">
        <v>705</v>
      </c>
    </row>
    <row r="50" spans="1:11" ht="16.5" customHeight="1">
      <c r="A50" s="7" t="s">
        <v>56</v>
      </c>
      <c r="B50" s="4" t="s">
        <v>57</v>
      </c>
      <c r="C50" s="7" t="s">
        <v>58</v>
      </c>
      <c r="D50" s="50">
        <v>148.1</v>
      </c>
      <c r="E50" s="50"/>
      <c r="F50" s="60"/>
      <c r="G50" s="50"/>
      <c r="H50" s="50"/>
      <c r="I50" s="61"/>
      <c r="J50" s="62"/>
      <c r="K50" s="63"/>
    </row>
    <row r="51" spans="1:11" ht="15" customHeight="1">
      <c r="A51" s="7" t="s">
        <v>59</v>
      </c>
      <c r="B51" s="4" t="s">
        <v>690</v>
      </c>
      <c r="C51" s="7">
        <v>423200</v>
      </c>
      <c r="D51" s="50">
        <v>26.9</v>
      </c>
      <c r="E51" s="50"/>
      <c r="F51" s="60"/>
      <c r="G51" s="50"/>
      <c r="H51" s="50"/>
      <c r="I51" s="61"/>
      <c r="J51" s="62"/>
      <c r="K51" s="63"/>
    </row>
    <row r="52" spans="1:11" ht="14.25" customHeight="1">
      <c r="A52" s="7" t="s">
        <v>60</v>
      </c>
      <c r="B52" s="4" t="s">
        <v>684</v>
      </c>
      <c r="C52" s="7">
        <v>424100</v>
      </c>
      <c r="D52" s="50"/>
      <c r="E52" s="50"/>
      <c r="F52" s="60"/>
      <c r="G52" s="50"/>
      <c r="H52" s="50"/>
      <c r="I52" s="61"/>
      <c r="J52" s="62"/>
      <c r="K52" s="63"/>
    </row>
    <row r="53" spans="1:11" ht="27" customHeight="1" hidden="1">
      <c r="A53" s="7" t="s">
        <v>61</v>
      </c>
      <c r="B53" s="9" t="s">
        <v>399</v>
      </c>
      <c r="C53" s="7" t="s">
        <v>13</v>
      </c>
      <c r="D53" s="50"/>
      <c r="E53" s="50"/>
      <c r="F53" s="60"/>
      <c r="G53" s="50"/>
      <c r="H53" s="50"/>
      <c r="I53" s="61"/>
      <c r="J53" s="62"/>
      <c r="K53" s="63"/>
    </row>
    <row r="54" spans="1:11" ht="27" customHeight="1" hidden="1">
      <c r="A54" s="7" t="s">
        <v>62</v>
      </c>
      <c r="B54" s="4" t="s">
        <v>63</v>
      </c>
      <c r="C54" s="7" t="s">
        <v>64</v>
      </c>
      <c r="D54" s="50"/>
      <c r="E54" s="50"/>
      <c r="F54" s="60"/>
      <c r="G54" s="50"/>
      <c r="H54" s="50"/>
      <c r="I54" s="61"/>
      <c r="J54" s="62"/>
      <c r="K54" s="63"/>
    </row>
    <row r="55" spans="1:11" ht="27" customHeight="1" hidden="1">
      <c r="A55" s="7"/>
      <c r="B55" s="4" t="s">
        <v>400</v>
      </c>
      <c r="C55" s="7" t="s">
        <v>401</v>
      </c>
      <c r="D55" s="50"/>
      <c r="E55" s="50"/>
      <c r="F55" s="60"/>
      <c r="G55" s="50"/>
      <c r="H55" s="50"/>
      <c r="I55" s="61"/>
      <c r="J55" s="62"/>
      <c r="K55" s="63"/>
    </row>
    <row r="56" spans="1:11" ht="27" customHeight="1" hidden="1">
      <c r="A56" s="7" t="s">
        <v>65</v>
      </c>
      <c r="B56" s="4" t="s">
        <v>66</v>
      </c>
      <c r="C56" s="7" t="s">
        <v>67</v>
      </c>
      <c r="D56" s="50"/>
      <c r="E56" s="50"/>
      <c r="F56" s="60"/>
      <c r="G56" s="50"/>
      <c r="H56" s="50"/>
      <c r="I56" s="61"/>
      <c r="J56" s="62"/>
      <c r="K56" s="63"/>
    </row>
    <row r="57" spans="1:11" ht="27" customHeight="1" hidden="1">
      <c r="A57" s="7"/>
      <c r="B57" s="4" t="s">
        <v>402</v>
      </c>
      <c r="C57" s="7" t="s">
        <v>403</v>
      </c>
      <c r="D57" s="50"/>
      <c r="E57" s="50"/>
      <c r="F57" s="60"/>
      <c r="G57" s="50"/>
      <c r="H57" s="50"/>
      <c r="I57" s="61"/>
      <c r="J57" s="62"/>
      <c r="K57" s="63"/>
    </row>
    <row r="58" spans="1:11" ht="27" customHeight="1" hidden="1">
      <c r="A58" s="7" t="s">
        <v>68</v>
      </c>
      <c r="B58" s="4" t="s">
        <v>69</v>
      </c>
      <c r="C58" s="7" t="s">
        <v>70</v>
      </c>
      <c r="D58" s="50"/>
      <c r="E58" s="50"/>
      <c r="F58" s="60"/>
      <c r="G58" s="50"/>
      <c r="H58" s="50"/>
      <c r="I58" s="61"/>
      <c r="J58" s="62"/>
      <c r="K58" s="63"/>
    </row>
    <row r="59" spans="1:11" ht="27" customHeight="1" hidden="1">
      <c r="A59" s="7"/>
      <c r="B59" s="4" t="s">
        <v>404</v>
      </c>
      <c r="C59" s="7" t="s">
        <v>405</v>
      </c>
      <c r="D59" s="50"/>
      <c r="E59" s="50"/>
      <c r="F59" s="60"/>
      <c r="G59" s="50"/>
      <c r="H59" s="50"/>
      <c r="I59" s="61"/>
      <c r="J59" s="62"/>
      <c r="K59" s="63"/>
    </row>
    <row r="60" spans="1:11" ht="27" customHeight="1" hidden="1">
      <c r="A60" s="7" t="s">
        <v>71</v>
      </c>
      <c r="B60" s="4" t="s">
        <v>72</v>
      </c>
      <c r="C60" s="7" t="s">
        <v>73</v>
      </c>
      <c r="D60" s="50"/>
      <c r="E60" s="50"/>
      <c r="F60" s="60"/>
      <c r="G60" s="50"/>
      <c r="H60" s="50"/>
      <c r="I60" s="61"/>
      <c r="J60" s="62"/>
      <c r="K60" s="63"/>
    </row>
    <row r="61" spans="1:11" ht="27" customHeight="1" hidden="1">
      <c r="A61" s="7"/>
      <c r="B61" s="4" t="s">
        <v>406</v>
      </c>
      <c r="C61" s="7" t="s">
        <v>407</v>
      </c>
      <c r="D61" s="50"/>
      <c r="E61" s="50"/>
      <c r="F61" s="60"/>
      <c r="G61" s="50"/>
      <c r="H61" s="50"/>
      <c r="I61" s="61"/>
      <c r="J61" s="62"/>
      <c r="K61" s="63"/>
    </row>
    <row r="62" spans="1:11" ht="27" customHeight="1" hidden="1">
      <c r="A62" s="7" t="s">
        <v>74</v>
      </c>
      <c r="B62" s="4" t="s">
        <v>75</v>
      </c>
      <c r="C62" s="7" t="s">
        <v>76</v>
      </c>
      <c r="D62" s="50"/>
      <c r="E62" s="50"/>
      <c r="F62" s="60"/>
      <c r="G62" s="50"/>
      <c r="H62" s="50"/>
      <c r="I62" s="61"/>
      <c r="J62" s="62"/>
      <c r="K62" s="63"/>
    </row>
    <row r="63" spans="1:11" ht="27" customHeight="1" hidden="1">
      <c r="A63" s="7"/>
      <c r="B63" s="4" t="s">
        <v>408</v>
      </c>
      <c r="C63" s="7" t="s">
        <v>409</v>
      </c>
      <c r="D63" s="50"/>
      <c r="E63" s="50"/>
      <c r="F63" s="60"/>
      <c r="G63" s="50"/>
      <c r="H63" s="50"/>
      <c r="I63" s="61"/>
      <c r="J63" s="62"/>
      <c r="K63" s="63"/>
    </row>
    <row r="64" spans="1:11" ht="27" customHeight="1" hidden="1">
      <c r="A64" s="7" t="s">
        <v>77</v>
      </c>
      <c r="B64" s="4" t="s">
        <v>78</v>
      </c>
      <c r="C64" s="7" t="s">
        <v>79</v>
      </c>
      <c r="D64" s="50"/>
      <c r="E64" s="50"/>
      <c r="F64" s="60"/>
      <c r="G64" s="50"/>
      <c r="H64" s="50"/>
      <c r="I64" s="61"/>
      <c r="J64" s="62"/>
      <c r="K64" s="63"/>
    </row>
    <row r="65" spans="1:11" ht="27" customHeight="1" hidden="1">
      <c r="A65" s="7"/>
      <c r="B65" s="4" t="s">
        <v>410</v>
      </c>
      <c r="C65" s="7" t="s">
        <v>411</v>
      </c>
      <c r="D65" s="50"/>
      <c r="E65" s="50"/>
      <c r="F65" s="60"/>
      <c r="G65" s="50"/>
      <c r="H65" s="50"/>
      <c r="I65" s="61"/>
      <c r="J65" s="62"/>
      <c r="K65" s="63"/>
    </row>
    <row r="66" spans="1:11" ht="27" customHeight="1" hidden="1">
      <c r="A66" s="7" t="s">
        <v>80</v>
      </c>
      <c r="B66" s="4" t="s">
        <v>81</v>
      </c>
      <c r="C66" s="7" t="s">
        <v>82</v>
      </c>
      <c r="D66" s="50"/>
      <c r="E66" s="50"/>
      <c r="F66" s="60"/>
      <c r="G66" s="50"/>
      <c r="H66" s="50"/>
      <c r="I66" s="61"/>
      <c r="J66" s="62"/>
      <c r="K66" s="63"/>
    </row>
    <row r="67" spans="1:11" ht="27" customHeight="1" hidden="1">
      <c r="A67" s="7"/>
      <c r="B67" s="4" t="s">
        <v>412</v>
      </c>
      <c r="C67" s="7" t="s">
        <v>413</v>
      </c>
      <c r="D67" s="50"/>
      <c r="E67" s="50"/>
      <c r="F67" s="60"/>
      <c r="G67" s="50"/>
      <c r="H67" s="50"/>
      <c r="I67" s="61"/>
      <c r="J67" s="62"/>
      <c r="K67" s="63"/>
    </row>
    <row r="68" spans="1:11" ht="27" customHeight="1" hidden="1">
      <c r="A68" s="7" t="s">
        <v>83</v>
      </c>
      <c r="B68" s="4" t="s">
        <v>84</v>
      </c>
      <c r="C68" s="7" t="s">
        <v>85</v>
      </c>
      <c r="D68" s="50"/>
      <c r="E68" s="50"/>
      <c r="F68" s="60"/>
      <c r="G68" s="50"/>
      <c r="H68" s="50"/>
      <c r="I68" s="61"/>
      <c r="J68" s="62"/>
      <c r="K68" s="63"/>
    </row>
    <row r="69" spans="1:11" ht="27" customHeight="1" hidden="1">
      <c r="A69" s="7"/>
      <c r="B69" s="4" t="s">
        <v>414</v>
      </c>
      <c r="C69" s="7" t="s">
        <v>415</v>
      </c>
      <c r="D69" s="50"/>
      <c r="E69" s="50"/>
      <c r="F69" s="60"/>
      <c r="G69" s="50"/>
      <c r="H69" s="50"/>
      <c r="I69" s="61"/>
      <c r="J69" s="62"/>
      <c r="K69" s="63"/>
    </row>
    <row r="70" spans="1:11" ht="27" customHeight="1" hidden="1">
      <c r="A70" s="7" t="s">
        <v>86</v>
      </c>
      <c r="B70" s="9" t="s">
        <v>87</v>
      </c>
      <c r="C70" s="7" t="s">
        <v>13</v>
      </c>
      <c r="D70" s="50"/>
      <c r="E70" s="50"/>
      <c r="F70" s="60"/>
      <c r="G70" s="50"/>
      <c r="H70" s="50"/>
      <c r="I70" s="61"/>
      <c r="J70" s="62"/>
      <c r="K70" s="63"/>
    </row>
    <row r="71" spans="1:11" ht="27" customHeight="1" hidden="1">
      <c r="A71" s="7" t="s">
        <v>88</v>
      </c>
      <c r="B71" s="4" t="s">
        <v>89</v>
      </c>
      <c r="C71" s="7" t="s">
        <v>90</v>
      </c>
      <c r="D71" s="50"/>
      <c r="E71" s="50"/>
      <c r="F71" s="60"/>
      <c r="G71" s="50"/>
      <c r="H71" s="50"/>
      <c r="I71" s="61"/>
      <c r="J71" s="62"/>
      <c r="K71" s="63"/>
    </row>
    <row r="72" spans="1:11" ht="27" customHeight="1" hidden="1">
      <c r="A72" s="7" t="s">
        <v>91</v>
      </c>
      <c r="B72" s="9" t="s">
        <v>416</v>
      </c>
      <c r="C72" s="7" t="s">
        <v>13</v>
      </c>
      <c r="D72" s="50"/>
      <c r="E72" s="50"/>
      <c r="F72" s="60"/>
      <c r="G72" s="50"/>
      <c r="H72" s="50"/>
      <c r="I72" s="61"/>
      <c r="J72" s="62"/>
      <c r="K72" s="63"/>
    </row>
    <row r="73" spans="1:11" ht="27" customHeight="1" hidden="1">
      <c r="A73" s="7" t="s">
        <v>92</v>
      </c>
      <c r="B73" s="4" t="s">
        <v>93</v>
      </c>
      <c r="C73" s="7" t="s">
        <v>94</v>
      </c>
      <c r="D73" s="50"/>
      <c r="E73" s="50"/>
      <c r="F73" s="60"/>
      <c r="G73" s="50"/>
      <c r="H73" s="50"/>
      <c r="I73" s="61"/>
      <c r="J73" s="62"/>
      <c r="K73" s="63"/>
    </row>
    <row r="74" spans="1:11" ht="27" customHeight="1" hidden="1">
      <c r="A74" s="10"/>
      <c r="B74" s="4" t="s">
        <v>417</v>
      </c>
      <c r="C74" s="7" t="s">
        <v>418</v>
      </c>
      <c r="D74" s="50"/>
      <c r="E74" s="50"/>
      <c r="F74" s="60"/>
      <c r="G74" s="50"/>
      <c r="H74" s="50"/>
      <c r="I74" s="61"/>
      <c r="J74" s="62"/>
      <c r="K74" s="63"/>
    </row>
    <row r="75" spans="1:11" ht="27" customHeight="1" hidden="1">
      <c r="A75" s="7" t="s">
        <v>95</v>
      </c>
      <c r="B75" s="4" t="s">
        <v>96</v>
      </c>
      <c r="C75" s="7" t="s">
        <v>97</v>
      </c>
      <c r="D75" s="50"/>
      <c r="E75" s="50"/>
      <c r="F75" s="60"/>
      <c r="G75" s="50"/>
      <c r="H75" s="50"/>
      <c r="I75" s="61"/>
      <c r="J75" s="62"/>
      <c r="K75" s="63"/>
    </row>
    <row r="76" spans="1:11" ht="27" customHeight="1" hidden="1">
      <c r="A76" s="10"/>
      <c r="B76" s="4" t="s">
        <v>419</v>
      </c>
      <c r="C76" s="7" t="s">
        <v>420</v>
      </c>
      <c r="D76" s="50"/>
      <c r="E76" s="50"/>
      <c r="F76" s="60"/>
      <c r="G76" s="50"/>
      <c r="H76" s="50"/>
      <c r="I76" s="61"/>
      <c r="J76" s="62"/>
      <c r="K76" s="63"/>
    </row>
    <row r="77" spans="1:11" ht="17.25" customHeight="1">
      <c r="A77" s="7" t="s">
        <v>98</v>
      </c>
      <c r="B77" s="9" t="s">
        <v>421</v>
      </c>
      <c r="C77" s="7" t="s">
        <v>13</v>
      </c>
      <c r="D77" s="50">
        <f aca="true" t="shared" si="5" ref="D77:K77">D78+D84+D90</f>
        <v>60</v>
      </c>
      <c r="E77" s="50">
        <f t="shared" si="5"/>
        <v>0</v>
      </c>
      <c r="F77" s="50">
        <f t="shared" si="5"/>
        <v>0</v>
      </c>
      <c r="G77" s="50">
        <f t="shared" si="5"/>
        <v>0</v>
      </c>
      <c r="H77" s="50">
        <f t="shared" si="5"/>
        <v>0</v>
      </c>
      <c r="I77" s="50">
        <f t="shared" si="5"/>
        <v>0</v>
      </c>
      <c r="J77" s="50">
        <f t="shared" si="5"/>
        <v>0</v>
      </c>
      <c r="K77" s="50">
        <f t="shared" si="5"/>
        <v>0</v>
      </c>
    </row>
    <row r="78" spans="1:11" ht="15.75" customHeight="1">
      <c r="A78" s="7" t="s">
        <v>99</v>
      </c>
      <c r="B78" s="4" t="s">
        <v>100</v>
      </c>
      <c r="C78" s="7" t="s">
        <v>101</v>
      </c>
      <c r="D78" s="50">
        <v>60</v>
      </c>
      <c r="E78" s="50"/>
      <c r="F78" s="60"/>
      <c r="G78" s="50"/>
      <c r="H78" s="50"/>
      <c r="I78" s="61"/>
      <c r="J78" s="62"/>
      <c r="K78" s="63"/>
    </row>
    <row r="79" spans="1:11" ht="27" customHeight="1" hidden="1">
      <c r="A79" s="7"/>
      <c r="B79" s="4" t="s">
        <v>422</v>
      </c>
      <c r="C79" s="7" t="s">
        <v>423</v>
      </c>
      <c r="D79" s="50"/>
      <c r="E79" s="50"/>
      <c r="F79" s="60"/>
      <c r="G79" s="50"/>
      <c r="H79" s="50"/>
      <c r="I79" s="61"/>
      <c r="J79" s="62"/>
      <c r="K79" s="63"/>
    </row>
    <row r="80" spans="1:11" ht="27" customHeight="1" hidden="1">
      <c r="A80" s="7" t="s">
        <v>102</v>
      </c>
      <c r="B80" s="4" t="s">
        <v>103</v>
      </c>
      <c r="C80" s="7" t="s">
        <v>104</v>
      </c>
      <c r="D80" s="50"/>
      <c r="E80" s="50"/>
      <c r="F80" s="60"/>
      <c r="G80" s="50"/>
      <c r="H80" s="50"/>
      <c r="I80" s="61"/>
      <c r="J80" s="62"/>
      <c r="K80" s="63"/>
    </row>
    <row r="81" spans="1:11" ht="27" customHeight="1" hidden="1">
      <c r="A81" s="7"/>
      <c r="B81" s="4" t="s">
        <v>424</v>
      </c>
      <c r="C81" s="7" t="s">
        <v>425</v>
      </c>
      <c r="D81" s="50"/>
      <c r="E81" s="50"/>
      <c r="F81" s="60"/>
      <c r="G81" s="50"/>
      <c r="H81" s="50"/>
      <c r="I81" s="61"/>
      <c r="J81" s="62"/>
      <c r="K81" s="63"/>
    </row>
    <row r="82" spans="1:11" ht="27" customHeight="1" hidden="1">
      <c r="A82" s="7" t="s">
        <v>105</v>
      </c>
      <c r="B82" s="4" t="s">
        <v>426</v>
      </c>
      <c r="C82" s="7" t="s">
        <v>106</v>
      </c>
      <c r="D82" s="50"/>
      <c r="E82" s="50"/>
      <c r="F82" s="60"/>
      <c r="G82" s="50"/>
      <c r="H82" s="50"/>
      <c r="I82" s="61"/>
      <c r="J82" s="62"/>
      <c r="K82" s="63"/>
    </row>
    <row r="83" spans="1:11" ht="27" customHeight="1" hidden="1">
      <c r="A83" s="7"/>
      <c r="B83" s="4" t="s">
        <v>427</v>
      </c>
      <c r="C83" s="7" t="s">
        <v>428</v>
      </c>
      <c r="D83" s="50"/>
      <c r="E83" s="50"/>
      <c r="F83" s="60"/>
      <c r="G83" s="50"/>
      <c r="H83" s="50"/>
      <c r="I83" s="61"/>
      <c r="J83" s="62"/>
      <c r="K83" s="63"/>
    </row>
    <row r="84" spans="1:11" ht="16.5" customHeight="1" hidden="1">
      <c r="A84" s="7" t="s">
        <v>107</v>
      </c>
      <c r="B84" s="4" t="s">
        <v>108</v>
      </c>
      <c r="C84" s="7" t="s">
        <v>109</v>
      </c>
      <c r="D84" s="50"/>
      <c r="E84" s="50"/>
      <c r="F84" s="60"/>
      <c r="G84" s="50"/>
      <c r="H84" s="50"/>
      <c r="I84" s="61"/>
      <c r="J84" s="62"/>
      <c r="K84" s="63"/>
    </row>
    <row r="85" spans="1:11" ht="27" customHeight="1" hidden="1">
      <c r="A85" s="7"/>
      <c r="B85" s="4" t="s">
        <v>429</v>
      </c>
      <c r="C85" s="7" t="s">
        <v>430</v>
      </c>
      <c r="D85" s="50"/>
      <c r="E85" s="50"/>
      <c r="F85" s="60"/>
      <c r="G85" s="50"/>
      <c r="H85" s="50"/>
      <c r="I85" s="61"/>
      <c r="J85" s="62"/>
      <c r="K85" s="63"/>
    </row>
    <row r="86" spans="1:11" ht="27" customHeight="1" hidden="1">
      <c r="A86" s="7" t="s">
        <v>110</v>
      </c>
      <c r="B86" s="4" t="s">
        <v>111</v>
      </c>
      <c r="C86" s="7" t="s">
        <v>112</v>
      </c>
      <c r="D86" s="50"/>
      <c r="E86" s="50"/>
      <c r="F86" s="60"/>
      <c r="G86" s="50"/>
      <c r="H86" s="50"/>
      <c r="I86" s="61"/>
      <c r="J86" s="62"/>
      <c r="K86" s="63"/>
    </row>
    <row r="87" spans="1:11" ht="27" customHeight="1" hidden="1">
      <c r="A87" s="7"/>
      <c r="B87" s="4" t="s">
        <v>431</v>
      </c>
      <c r="C87" s="7" t="s">
        <v>432</v>
      </c>
      <c r="D87" s="50"/>
      <c r="E87" s="50"/>
      <c r="F87" s="60"/>
      <c r="G87" s="50"/>
      <c r="H87" s="50"/>
      <c r="I87" s="61"/>
      <c r="J87" s="62"/>
      <c r="K87" s="63"/>
    </row>
    <row r="88" spans="1:11" ht="27" customHeight="1" hidden="1">
      <c r="A88" s="7" t="s">
        <v>113</v>
      </c>
      <c r="B88" s="4" t="s">
        <v>433</v>
      </c>
      <c r="C88" s="7" t="s">
        <v>114</v>
      </c>
      <c r="D88" s="50"/>
      <c r="E88" s="50"/>
      <c r="F88" s="60"/>
      <c r="G88" s="50"/>
      <c r="H88" s="50"/>
      <c r="I88" s="61"/>
      <c r="J88" s="62"/>
      <c r="K88" s="63"/>
    </row>
    <row r="89" spans="1:11" ht="27" customHeight="1" hidden="1">
      <c r="A89" s="7"/>
      <c r="B89" s="4" t="s">
        <v>434</v>
      </c>
      <c r="C89" s="7" t="s">
        <v>435</v>
      </c>
      <c r="D89" s="50"/>
      <c r="E89" s="50"/>
      <c r="F89" s="60"/>
      <c r="G89" s="50"/>
      <c r="H89" s="50"/>
      <c r="I89" s="61"/>
      <c r="J89" s="62"/>
      <c r="K89" s="63"/>
    </row>
    <row r="90" spans="1:11" ht="11.25" customHeight="1">
      <c r="A90" s="7" t="s">
        <v>115</v>
      </c>
      <c r="B90" s="4" t="s">
        <v>116</v>
      </c>
      <c r="C90" s="7" t="s">
        <v>117</v>
      </c>
      <c r="D90" s="50"/>
      <c r="E90" s="50"/>
      <c r="F90" s="60"/>
      <c r="G90" s="50"/>
      <c r="H90" s="50"/>
      <c r="I90" s="61"/>
      <c r="J90" s="62"/>
      <c r="K90" s="63"/>
    </row>
    <row r="91" spans="1:11" ht="27" customHeight="1" hidden="1">
      <c r="A91" s="7"/>
      <c r="B91" s="4" t="s">
        <v>436</v>
      </c>
      <c r="C91" s="7" t="s">
        <v>437</v>
      </c>
      <c r="D91" s="50"/>
      <c r="E91" s="50"/>
      <c r="F91" s="60"/>
      <c r="G91" s="50"/>
      <c r="H91" s="50"/>
      <c r="I91" s="61"/>
      <c r="J91" s="62"/>
      <c r="K91" s="63"/>
    </row>
    <row r="92" spans="1:11" ht="27" customHeight="1" hidden="1">
      <c r="A92" s="7" t="s">
        <v>118</v>
      </c>
      <c r="B92" s="4" t="s">
        <v>119</v>
      </c>
      <c r="C92" s="7" t="s">
        <v>120</v>
      </c>
      <c r="D92" s="50"/>
      <c r="E92" s="50"/>
      <c r="F92" s="60"/>
      <c r="G92" s="50"/>
      <c r="H92" s="50"/>
      <c r="I92" s="61"/>
      <c r="J92" s="62"/>
      <c r="K92" s="63"/>
    </row>
    <row r="93" spans="1:11" ht="27" customHeight="1" hidden="1" thickBot="1">
      <c r="A93" s="25"/>
      <c r="B93" s="24" t="s">
        <v>438</v>
      </c>
      <c r="C93" s="25" t="s">
        <v>439</v>
      </c>
      <c r="D93" s="73"/>
      <c r="E93" s="73"/>
      <c r="F93" s="74"/>
      <c r="G93" s="73"/>
      <c r="H93" s="73"/>
      <c r="I93" s="75"/>
      <c r="J93" s="76"/>
      <c r="K93" s="64"/>
    </row>
    <row r="94" spans="1:11" ht="27" customHeight="1" hidden="1" thickBot="1">
      <c r="A94" s="81" t="s">
        <v>121</v>
      </c>
      <c r="B94" s="82" t="s">
        <v>122</v>
      </c>
      <c r="C94" s="83" t="s">
        <v>13</v>
      </c>
      <c r="D94" s="84">
        <f>D99+D95+D96+D97+D98</f>
        <v>0</v>
      </c>
      <c r="E94" s="84"/>
      <c r="F94" s="85"/>
      <c r="G94" s="84"/>
      <c r="H94" s="84"/>
      <c r="I94" s="86"/>
      <c r="J94" s="87"/>
      <c r="K94" s="88"/>
    </row>
    <row r="95" spans="1:11" ht="27" customHeight="1" hidden="1">
      <c r="A95" s="19" t="s">
        <v>123</v>
      </c>
      <c r="B95" s="5" t="s">
        <v>124</v>
      </c>
      <c r="C95" s="19" t="s">
        <v>125</v>
      </c>
      <c r="D95" s="78"/>
      <c r="E95" s="78"/>
      <c r="F95" s="72"/>
      <c r="G95" s="78"/>
      <c r="H95" s="78"/>
      <c r="I95" s="79"/>
      <c r="J95" s="80"/>
      <c r="K95" s="65"/>
    </row>
    <row r="96" spans="1:11" ht="27" customHeight="1" hidden="1">
      <c r="A96" s="7" t="s">
        <v>126</v>
      </c>
      <c r="B96" s="4" t="s">
        <v>127</v>
      </c>
      <c r="C96" s="7" t="s">
        <v>128</v>
      </c>
      <c r="D96" s="50"/>
      <c r="E96" s="50"/>
      <c r="F96" s="60"/>
      <c r="G96" s="50"/>
      <c r="H96" s="50"/>
      <c r="I96" s="61"/>
      <c r="J96" s="62"/>
      <c r="K96" s="63"/>
    </row>
    <row r="97" spans="1:11" ht="27" customHeight="1" hidden="1">
      <c r="A97" s="7" t="s">
        <v>129</v>
      </c>
      <c r="B97" s="4" t="s">
        <v>130</v>
      </c>
      <c r="C97" s="7" t="s">
        <v>131</v>
      </c>
      <c r="D97" s="50"/>
      <c r="E97" s="50"/>
      <c r="F97" s="60"/>
      <c r="G97" s="50"/>
      <c r="H97" s="50"/>
      <c r="I97" s="61"/>
      <c r="J97" s="62"/>
      <c r="K97" s="63"/>
    </row>
    <row r="98" spans="1:11" ht="27" customHeight="1" hidden="1">
      <c r="A98" s="7" t="s">
        <v>132</v>
      </c>
      <c r="B98" s="4" t="s">
        <v>133</v>
      </c>
      <c r="C98" s="7" t="s">
        <v>134</v>
      </c>
      <c r="D98" s="50"/>
      <c r="E98" s="50"/>
      <c r="F98" s="60"/>
      <c r="G98" s="50"/>
      <c r="H98" s="50"/>
      <c r="I98" s="61"/>
      <c r="J98" s="62"/>
      <c r="K98" s="63"/>
    </row>
    <row r="99" spans="1:11" ht="27" customHeight="1" hidden="1">
      <c r="A99" s="7" t="s">
        <v>135</v>
      </c>
      <c r="B99" s="4" t="s">
        <v>136</v>
      </c>
      <c r="C99" s="7" t="s">
        <v>13</v>
      </c>
      <c r="D99" s="50">
        <f>D102+D101+D100</f>
        <v>0</v>
      </c>
      <c r="E99" s="50"/>
      <c r="F99" s="60"/>
      <c r="G99" s="50"/>
      <c r="H99" s="50"/>
      <c r="I99" s="61"/>
      <c r="J99" s="62"/>
      <c r="K99" s="63"/>
    </row>
    <row r="100" spans="1:11" ht="27" customHeight="1" hidden="1">
      <c r="A100" s="7" t="s">
        <v>440</v>
      </c>
      <c r="B100" s="4" t="s">
        <v>441</v>
      </c>
      <c r="C100" s="7" t="s">
        <v>442</v>
      </c>
      <c r="D100" s="50"/>
      <c r="E100" s="50"/>
      <c r="F100" s="60"/>
      <c r="G100" s="50"/>
      <c r="H100" s="50"/>
      <c r="I100" s="61"/>
      <c r="J100" s="62"/>
      <c r="K100" s="63"/>
    </row>
    <row r="101" spans="1:11" ht="27" customHeight="1" hidden="1">
      <c r="A101" s="7" t="s">
        <v>137</v>
      </c>
      <c r="B101" s="4" t="s">
        <v>138</v>
      </c>
      <c r="C101" s="7" t="s">
        <v>139</v>
      </c>
      <c r="D101" s="50"/>
      <c r="E101" s="50"/>
      <c r="F101" s="60"/>
      <c r="G101" s="50"/>
      <c r="H101" s="50"/>
      <c r="I101" s="61"/>
      <c r="J101" s="62"/>
      <c r="K101" s="63"/>
    </row>
    <row r="102" spans="1:11" ht="27" customHeight="1" hidden="1">
      <c r="A102" s="7" t="s">
        <v>140</v>
      </c>
      <c r="B102" s="4" t="s">
        <v>141</v>
      </c>
      <c r="C102" s="7" t="s">
        <v>142</v>
      </c>
      <c r="D102" s="50"/>
      <c r="E102" s="50"/>
      <c r="F102" s="60"/>
      <c r="G102" s="50"/>
      <c r="H102" s="50"/>
      <c r="I102" s="61"/>
      <c r="J102" s="62"/>
      <c r="K102" s="63"/>
    </row>
    <row r="103" spans="1:11" ht="27" customHeight="1" hidden="1">
      <c r="A103" s="7" t="s">
        <v>143</v>
      </c>
      <c r="B103" s="8" t="s">
        <v>144</v>
      </c>
      <c r="C103" s="7" t="s">
        <v>13</v>
      </c>
      <c r="D103" s="50">
        <f aca="true" t="shared" si="6" ref="D103:K103">D104+D105+D106+D107</f>
        <v>0</v>
      </c>
      <c r="E103" s="50">
        <f t="shared" si="6"/>
        <v>0</v>
      </c>
      <c r="F103" s="50">
        <f t="shared" si="6"/>
        <v>0</v>
      </c>
      <c r="G103" s="50">
        <f t="shared" si="6"/>
        <v>0</v>
      </c>
      <c r="H103" s="50">
        <f t="shared" si="6"/>
        <v>0</v>
      </c>
      <c r="I103" s="50">
        <f t="shared" si="6"/>
        <v>0</v>
      </c>
      <c r="J103" s="50">
        <f t="shared" si="6"/>
        <v>0</v>
      </c>
      <c r="K103" s="50">
        <f t="shared" si="6"/>
        <v>0</v>
      </c>
    </row>
    <row r="104" spans="1:11" ht="27" customHeight="1" hidden="1">
      <c r="A104" s="7" t="s">
        <v>145</v>
      </c>
      <c r="B104" s="4" t="s">
        <v>146</v>
      </c>
      <c r="C104" s="7" t="s">
        <v>147</v>
      </c>
      <c r="D104" s="50"/>
      <c r="E104" s="50"/>
      <c r="F104" s="60"/>
      <c r="G104" s="50"/>
      <c r="H104" s="50"/>
      <c r="I104" s="61"/>
      <c r="J104" s="62"/>
      <c r="K104" s="63"/>
    </row>
    <row r="105" spans="1:11" ht="27" customHeight="1" hidden="1">
      <c r="A105" s="7" t="s">
        <v>148</v>
      </c>
      <c r="B105" s="4" t="s">
        <v>443</v>
      </c>
      <c r="C105" s="7" t="s">
        <v>149</v>
      </c>
      <c r="D105" s="50"/>
      <c r="E105" s="50"/>
      <c r="F105" s="60"/>
      <c r="G105" s="50"/>
      <c r="H105" s="50"/>
      <c r="I105" s="61"/>
      <c r="J105" s="62"/>
      <c r="K105" s="63"/>
    </row>
    <row r="106" spans="1:11" ht="27" customHeight="1" hidden="1">
      <c r="A106" s="7" t="s">
        <v>150</v>
      </c>
      <c r="B106" s="4" t="s">
        <v>444</v>
      </c>
      <c r="C106" s="7" t="s">
        <v>151</v>
      </c>
      <c r="D106" s="50"/>
      <c r="E106" s="50"/>
      <c r="F106" s="60"/>
      <c r="G106" s="50"/>
      <c r="H106" s="50"/>
      <c r="I106" s="61"/>
      <c r="J106" s="62"/>
      <c r="K106" s="63"/>
    </row>
    <row r="107" spans="1:11" ht="27" customHeight="1" hidden="1">
      <c r="A107" s="7" t="s">
        <v>152</v>
      </c>
      <c r="B107" s="4" t="s">
        <v>445</v>
      </c>
      <c r="C107" s="7" t="s">
        <v>153</v>
      </c>
      <c r="D107" s="50"/>
      <c r="E107" s="50"/>
      <c r="F107" s="60"/>
      <c r="G107" s="50"/>
      <c r="H107" s="50"/>
      <c r="I107" s="61"/>
      <c r="J107" s="62"/>
      <c r="K107" s="63"/>
    </row>
    <row r="108" spans="1:11" ht="27" customHeight="1" hidden="1">
      <c r="A108" s="7" t="s">
        <v>154</v>
      </c>
      <c r="B108" s="8" t="s">
        <v>155</v>
      </c>
      <c r="C108" s="7" t="s">
        <v>13</v>
      </c>
      <c r="D108" s="50"/>
      <c r="E108" s="50"/>
      <c r="F108" s="60"/>
      <c r="G108" s="50"/>
      <c r="H108" s="50"/>
      <c r="I108" s="61"/>
      <c r="J108" s="62"/>
      <c r="K108" s="63"/>
    </row>
    <row r="109" spans="1:11" ht="27" customHeight="1" hidden="1">
      <c r="A109" s="7" t="s">
        <v>156</v>
      </c>
      <c r="B109" s="4" t="s">
        <v>157</v>
      </c>
      <c r="C109" s="7" t="s">
        <v>446</v>
      </c>
      <c r="D109" s="50"/>
      <c r="E109" s="50"/>
      <c r="F109" s="60"/>
      <c r="G109" s="50"/>
      <c r="H109" s="50"/>
      <c r="I109" s="61"/>
      <c r="J109" s="62"/>
      <c r="K109" s="63"/>
    </row>
    <row r="110" spans="1:11" ht="27" customHeight="1" hidden="1">
      <c r="A110" s="7" t="s">
        <v>158</v>
      </c>
      <c r="B110" s="4" t="s">
        <v>159</v>
      </c>
      <c r="C110" s="7" t="s">
        <v>160</v>
      </c>
      <c r="D110" s="50"/>
      <c r="E110" s="50"/>
      <c r="F110" s="60"/>
      <c r="G110" s="50"/>
      <c r="H110" s="50"/>
      <c r="I110" s="61"/>
      <c r="J110" s="62"/>
      <c r="K110" s="63"/>
    </row>
    <row r="111" spans="1:11" ht="27" customHeight="1" hidden="1">
      <c r="A111" s="7" t="s">
        <v>161</v>
      </c>
      <c r="B111" s="4" t="s">
        <v>162</v>
      </c>
      <c r="C111" s="7" t="s">
        <v>163</v>
      </c>
      <c r="D111" s="50"/>
      <c r="E111" s="50"/>
      <c r="F111" s="60"/>
      <c r="G111" s="50"/>
      <c r="H111" s="50"/>
      <c r="I111" s="61"/>
      <c r="J111" s="62"/>
      <c r="K111" s="63"/>
    </row>
    <row r="112" spans="1:11" ht="27" customHeight="1" hidden="1">
      <c r="A112" s="7" t="s">
        <v>164</v>
      </c>
      <c r="B112" s="4" t="s">
        <v>165</v>
      </c>
      <c r="C112" s="7" t="s">
        <v>446</v>
      </c>
      <c r="D112" s="50"/>
      <c r="E112" s="50"/>
      <c r="F112" s="60"/>
      <c r="G112" s="50"/>
      <c r="H112" s="50"/>
      <c r="I112" s="61"/>
      <c r="J112" s="62"/>
      <c r="K112" s="63"/>
    </row>
    <row r="113" spans="1:11" ht="27" customHeight="1" hidden="1">
      <c r="A113" s="7" t="s">
        <v>166</v>
      </c>
      <c r="B113" s="4" t="s">
        <v>167</v>
      </c>
      <c r="C113" s="7" t="s">
        <v>168</v>
      </c>
      <c r="D113" s="50"/>
      <c r="E113" s="50"/>
      <c r="F113" s="60"/>
      <c r="G113" s="50"/>
      <c r="H113" s="50"/>
      <c r="I113" s="61"/>
      <c r="J113" s="62"/>
      <c r="K113" s="63"/>
    </row>
    <row r="114" spans="1:11" ht="27" customHeight="1" hidden="1">
      <c r="A114" s="7" t="s">
        <v>169</v>
      </c>
      <c r="B114" s="4" t="s">
        <v>170</v>
      </c>
      <c r="C114" s="7" t="s">
        <v>171</v>
      </c>
      <c r="D114" s="50"/>
      <c r="E114" s="50"/>
      <c r="F114" s="60"/>
      <c r="G114" s="50"/>
      <c r="H114" s="50"/>
      <c r="I114" s="61"/>
      <c r="J114" s="62"/>
      <c r="K114" s="63"/>
    </row>
    <row r="115" spans="1:11" ht="27" customHeight="1" hidden="1">
      <c r="A115" s="7" t="s">
        <v>172</v>
      </c>
      <c r="B115" s="4" t="s">
        <v>447</v>
      </c>
      <c r="C115" s="7" t="s">
        <v>446</v>
      </c>
      <c r="D115" s="50"/>
      <c r="E115" s="50"/>
      <c r="F115" s="60"/>
      <c r="G115" s="50"/>
      <c r="H115" s="50"/>
      <c r="I115" s="61"/>
      <c r="J115" s="62"/>
      <c r="K115" s="63"/>
    </row>
    <row r="116" spans="1:11" ht="27" customHeight="1" hidden="1">
      <c r="A116" s="7" t="s">
        <v>173</v>
      </c>
      <c r="B116" s="4" t="s">
        <v>174</v>
      </c>
      <c r="C116" s="7" t="s">
        <v>175</v>
      </c>
      <c r="D116" s="50"/>
      <c r="E116" s="50"/>
      <c r="F116" s="60"/>
      <c r="G116" s="50"/>
      <c r="H116" s="50"/>
      <c r="I116" s="61"/>
      <c r="J116" s="62"/>
      <c r="K116" s="63"/>
    </row>
    <row r="117" spans="1:11" ht="27" customHeight="1" hidden="1">
      <c r="A117" s="7" t="s">
        <v>176</v>
      </c>
      <c r="B117" s="4" t="s">
        <v>177</v>
      </c>
      <c r="C117" s="7" t="s">
        <v>178</v>
      </c>
      <c r="D117" s="50"/>
      <c r="E117" s="50"/>
      <c r="F117" s="60"/>
      <c r="G117" s="50"/>
      <c r="H117" s="50"/>
      <c r="I117" s="61"/>
      <c r="J117" s="62"/>
      <c r="K117" s="63"/>
    </row>
    <row r="118" spans="1:11" ht="27" customHeight="1" hidden="1">
      <c r="A118" s="7" t="s">
        <v>179</v>
      </c>
      <c r="B118" s="4" t="s">
        <v>180</v>
      </c>
      <c r="C118" s="7" t="s">
        <v>181</v>
      </c>
      <c r="D118" s="50"/>
      <c r="E118" s="50"/>
      <c r="F118" s="60"/>
      <c r="G118" s="50"/>
      <c r="H118" s="50"/>
      <c r="I118" s="61"/>
      <c r="J118" s="62"/>
      <c r="K118" s="63"/>
    </row>
    <row r="119" spans="1:11" ht="27" customHeight="1" hidden="1">
      <c r="A119" s="7" t="s">
        <v>182</v>
      </c>
      <c r="B119" s="4" t="s">
        <v>183</v>
      </c>
      <c r="C119" s="7" t="s">
        <v>184</v>
      </c>
      <c r="D119" s="50"/>
      <c r="E119" s="50"/>
      <c r="F119" s="60"/>
      <c r="G119" s="50"/>
      <c r="H119" s="50"/>
      <c r="I119" s="61"/>
      <c r="J119" s="62"/>
      <c r="K119" s="63"/>
    </row>
    <row r="120" spans="1:11" ht="27" customHeight="1" hidden="1">
      <c r="A120" s="7" t="s">
        <v>185</v>
      </c>
      <c r="B120" s="4" t="s">
        <v>186</v>
      </c>
      <c r="C120" s="7" t="s">
        <v>187</v>
      </c>
      <c r="D120" s="50"/>
      <c r="E120" s="50"/>
      <c r="F120" s="60"/>
      <c r="G120" s="50"/>
      <c r="H120" s="50"/>
      <c r="I120" s="61"/>
      <c r="J120" s="62"/>
      <c r="K120" s="63"/>
    </row>
    <row r="121" spans="1:11" ht="27" customHeight="1" hidden="1">
      <c r="A121" s="7" t="s">
        <v>188</v>
      </c>
      <c r="B121" s="4" t="s">
        <v>189</v>
      </c>
      <c r="C121" s="7" t="s">
        <v>190</v>
      </c>
      <c r="D121" s="50"/>
      <c r="E121" s="50"/>
      <c r="F121" s="60"/>
      <c r="G121" s="50"/>
      <c r="H121" s="50"/>
      <c r="I121" s="61"/>
      <c r="J121" s="62"/>
      <c r="K121" s="63"/>
    </row>
    <row r="122" spans="1:11" ht="27" customHeight="1" hidden="1">
      <c r="A122" s="7" t="s">
        <v>191</v>
      </c>
      <c r="B122" s="4" t="s">
        <v>448</v>
      </c>
      <c r="C122" s="7" t="s">
        <v>192</v>
      </c>
      <c r="D122" s="50"/>
      <c r="E122" s="50"/>
      <c r="F122" s="60"/>
      <c r="G122" s="50"/>
      <c r="H122" s="50"/>
      <c r="I122" s="61"/>
      <c r="J122" s="62"/>
      <c r="K122" s="63"/>
    </row>
    <row r="123" spans="1:11" ht="27" customHeight="1" hidden="1">
      <c r="A123" s="7" t="s">
        <v>193</v>
      </c>
      <c r="B123" s="4" t="s">
        <v>194</v>
      </c>
      <c r="C123" s="7" t="s">
        <v>195</v>
      </c>
      <c r="D123" s="50"/>
      <c r="E123" s="50"/>
      <c r="F123" s="60"/>
      <c r="G123" s="50"/>
      <c r="H123" s="50"/>
      <c r="I123" s="61"/>
      <c r="J123" s="62"/>
      <c r="K123" s="63"/>
    </row>
    <row r="124" spans="1:11" ht="27" customHeight="1" hidden="1">
      <c r="A124" s="7" t="s">
        <v>196</v>
      </c>
      <c r="B124" s="4" t="s">
        <v>449</v>
      </c>
      <c r="C124" s="7" t="s">
        <v>446</v>
      </c>
      <c r="D124" s="50"/>
      <c r="E124" s="50"/>
      <c r="F124" s="60"/>
      <c r="G124" s="50"/>
      <c r="H124" s="50"/>
      <c r="I124" s="61"/>
      <c r="J124" s="62"/>
      <c r="K124" s="63"/>
    </row>
    <row r="125" spans="1:11" ht="27" customHeight="1" hidden="1">
      <c r="A125" s="7" t="s">
        <v>197</v>
      </c>
      <c r="B125" s="4" t="s">
        <v>198</v>
      </c>
      <c r="C125" s="7" t="s">
        <v>199</v>
      </c>
      <c r="D125" s="50"/>
      <c r="E125" s="50"/>
      <c r="F125" s="60"/>
      <c r="G125" s="50"/>
      <c r="H125" s="50"/>
      <c r="I125" s="61"/>
      <c r="J125" s="62"/>
      <c r="K125" s="63"/>
    </row>
    <row r="126" spans="1:11" ht="27" customHeight="1" hidden="1">
      <c r="A126" s="7" t="s">
        <v>200</v>
      </c>
      <c r="B126" s="4" t="s">
        <v>201</v>
      </c>
      <c r="C126" s="7" t="s">
        <v>202</v>
      </c>
      <c r="D126" s="50"/>
      <c r="E126" s="50"/>
      <c r="F126" s="60"/>
      <c r="G126" s="50"/>
      <c r="H126" s="50"/>
      <c r="I126" s="61"/>
      <c r="J126" s="62"/>
      <c r="K126" s="63"/>
    </row>
    <row r="127" spans="1:11" ht="27" customHeight="1" hidden="1">
      <c r="A127" s="7" t="s">
        <v>203</v>
      </c>
      <c r="B127" s="4" t="s">
        <v>204</v>
      </c>
      <c r="C127" s="7" t="s">
        <v>205</v>
      </c>
      <c r="D127" s="50"/>
      <c r="E127" s="50"/>
      <c r="F127" s="60"/>
      <c r="G127" s="50"/>
      <c r="H127" s="50"/>
      <c r="I127" s="61"/>
      <c r="J127" s="62"/>
      <c r="K127" s="63"/>
    </row>
    <row r="128" spans="1:11" ht="27" customHeight="1" hidden="1">
      <c r="A128" s="7" t="s">
        <v>206</v>
      </c>
      <c r="B128" s="4" t="s">
        <v>207</v>
      </c>
      <c r="C128" s="7" t="s">
        <v>208</v>
      </c>
      <c r="D128" s="50"/>
      <c r="E128" s="50"/>
      <c r="F128" s="60"/>
      <c r="G128" s="50"/>
      <c r="H128" s="50"/>
      <c r="I128" s="61"/>
      <c r="J128" s="62"/>
      <c r="K128" s="63"/>
    </row>
    <row r="129" spans="1:11" ht="27" customHeight="1" hidden="1">
      <c r="A129" s="7" t="s">
        <v>209</v>
      </c>
      <c r="B129" s="4" t="s">
        <v>450</v>
      </c>
      <c r="C129" s="7" t="s">
        <v>210</v>
      </c>
      <c r="D129" s="50"/>
      <c r="E129" s="50"/>
      <c r="F129" s="60"/>
      <c r="G129" s="50"/>
      <c r="H129" s="50"/>
      <c r="I129" s="61"/>
      <c r="J129" s="62"/>
      <c r="K129" s="63"/>
    </row>
    <row r="130" spans="1:11" ht="27" customHeight="1" hidden="1">
      <c r="A130" s="7" t="s">
        <v>211</v>
      </c>
      <c r="B130" s="4" t="s">
        <v>212</v>
      </c>
      <c r="C130" s="7" t="s">
        <v>213</v>
      </c>
      <c r="D130" s="50"/>
      <c r="E130" s="50"/>
      <c r="F130" s="60"/>
      <c r="G130" s="50"/>
      <c r="H130" s="50"/>
      <c r="I130" s="61"/>
      <c r="J130" s="62"/>
      <c r="K130" s="63"/>
    </row>
    <row r="131" spans="1:11" ht="27" customHeight="1" hidden="1">
      <c r="A131" s="7" t="s">
        <v>214</v>
      </c>
      <c r="B131" s="8" t="s">
        <v>215</v>
      </c>
      <c r="C131" s="7" t="s">
        <v>13</v>
      </c>
      <c r="D131" s="50"/>
      <c r="E131" s="50"/>
      <c r="F131" s="60"/>
      <c r="G131" s="50"/>
      <c r="H131" s="50"/>
      <c r="I131" s="61"/>
      <c r="J131" s="62"/>
      <c r="K131" s="63"/>
    </row>
    <row r="132" spans="1:11" ht="27" customHeight="1" hidden="1">
      <c r="A132" s="7" t="s">
        <v>216</v>
      </c>
      <c r="B132" s="9" t="s">
        <v>451</v>
      </c>
      <c r="C132" s="7" t="s">
        <v>13</v>
      </c>
      <c r="D132" s="50"/>
      <c r="E132" s="50"/>
      <c r="F132" s="60"/>
      <c r="G132" s="50"/>
      <c r="H132" s="50"/>
      <c r="I132" s="61"/>
      <c r="J132" s="62"/>
      <c r="K132" s="63"/>
    </row>
    <row r="133" spans="1:11" ht="27" customHeight="1" hidden="1">
      <c r="A133" s="7" t="s">
        <v>217</v>
      </c>
      <c r="B133" s="4" t="s">
        <v>452</v>
      </c>
      <c r="C133" s="7" t="s">
        <v>218</v>
      </c>
      <c r="D133" s="50"/>
      <c r="E133" s="50"/>
      <c r="F133" s="60"/>
      <c r="G133" s="50"/>
      <c r="H133" s="50"/>
      <c r="I133" s="61"/>
      <c r="J133" s="62"/>
      <c r="K133" s="63"/>
    </row>
    <row r="134" spans="1:11" ht="27" customHeight="1" hidden="1">
      <c r="A134" s="7" t="s">
        <v>219</v>
      </c>
      <c r="B134" s="4" t="s">
        <v>220</v>
      </c>
      <c r="C134" s="7" t="s">
        <v>221</v>
      </c>
      <c r="D134" s="50"/>
      <c r="E134" s="50"/>
      <c r="F134" s="60"/>
      <c r="G134" s="50"/>
      <c r="H134" s="50"/>
      <c r="I134" s="61"/>
      <c r="J134" s="62"/>
      <c r="K134" s="63"/>
    </row>
    <row r="135" spans="1:11" ht="27" customHeight="1" hidden="1">
      <c r="A135" s="7"/>
      <c r="B135" s="4" t="s">
        <v>453</v>
      </c>
      <c r="C135" s="7" t="s">
        <v>454</v>
      </c>
      <c r="D135" s="50"/>
      <c r="E135" s="50"/>
      <c r="F135" s="60"/>
      <c r="G135" s="50"/>
      <c r="H135" s="50"/>
      <c r="I135" s="61"/>
      <c r="J135" s="62"/>
      <c r="K135" s="63"/>
    </row>
    <row r="136" spans="1:11" ht="27" customHeight="1" hidden="1">
      <c r="A136" s="7" t="s">
        <v>222</v>
      </c>
      <c r="B136" s="9" t="s">
        <v>455</v>
      </c>
      <c r="C136" s="7" t="s">
        <v>13</v>
      </c>
      <c r="D136" s="50"/>
      <c r="E136" s="50"/>
      <c r="F136" s="60"/>
      <c r="G136" s="50"/>
      <c r="H136" s="50"/>
      <c r="I136" s="61"/>
      <c r="J136" s="62"/>
      <c r="K136" s="63"/>
    </row>
    <row r="137" spans="1:11" ht="27" customHeight="1" hidden="1">
      <c r="A137" s="7" t="s">
        <v>223</v>
      </c>
      <c r="B137" s="4" t="s">
        <v>456</v>
      </c>
      <c r="C137" s="7" t="s">
        <v>224</v>
      </c>
      <c r="D137" s="50"/>
      <c r="E137" s="50"/>
      <c r="F137" s="60"/>
      <c r="G137" s="50"/>
      <c r="H137" s="50"/>
      <c r="I137" s="61"/>
      <c r="J137" s="62"/>
      <c r="K137" s="63"/>
    </row>
    <row r="138" spans="1:11" ht="27" customHeight="1" hidden="1">
      <c r="A138" s="7" t="s">
        <v>225</v>
      </c>
      <c r="B138" s="4" t="s">
        <v>457</v>
      </c>
      <c r="C138" s="7" t="s">
        <v>226</v>
      </c>
      <c r="D138" s="50"/>
      <c r="E138" s="50"/>
      <c r="F138" s="60"/>
      <c r="G138" s="50"/>
      <c r="H138" s="50"/>
      <c r="I138" s="61"/>
      <c r="J138" s="62"/>
      <c r="K138" s="63"/>
    </row>
    <row r="139" spans="1:11" ht="27" customHeight="1" hidden="1">
      <c r="A139" s="7" t="s">
        <v>227</v>
      </c>
      <c r="B139" s="4" t="s">
        <v>458</v>
      </c>
      <c r="C139" s="7" t="s">
        <v>228</v>
      </c>
      <c r="D139" s="50"/>
      <c r="E139" s="50"/>
      <c r="F139" s="60"/>
      <c r="G139" s="50"/>
      <c r="H139" s="50"/>
      <c r="I139" s="61"/>
      <c r="J139" s="62"/>
      <c r="K139" s="63"/>
    </row>
    <row r="140" spans="1:11" ht="27" customHeight="1" hidden="1">
      <c r="A140" s="7" t="s">
        <v>229</v>
      </c>
      <c r="B140" s="4" t="s">
        <v>459</v>
      </c>
      <c r="C140" s="7" t="s">
        <v>230</v>
      </c>
      <c r="D140" s="50"/>
      <c r="E140" s="50"/>
      <c r="F140" s="60"/>
      <c r="G140" s="50"/>
      <c r="H140" s="50"/>
      <c r="I140" s="61"/>
      <c r="J140" s="62"/>
      <c r="K140" s="64"/>
    </row>
    <row r="141" spans="1:11" ht="27" customHeight="1" hidden="1">
      <c r="A141" s="7" t="s">
        <v>231</v>
      </c>
      <c r="B141" s="4" t="s">
        <v>232</v>
      </c>
      <c r="C141" s="7" t="s">
        <v>233</v>
      </c>
      <c r="D141" s="50"/>
      <c r="E141" s="50"/>
      <c r="F141" s="60"/>
      <c r="G141" s="50"/>
      <c r="H141" s="50"/>
      <c r="I141" s="61"/>
      <c r="J141" s="62"/>
      <c r="K141" s="51"/>
    </row>
    <row r="142" spans="1:11" ht="27" customHeight="1" hidden="1">
      <c r="A142" s="7" t="s">
        <v>234</v>
      </c>
      <c r="B142" s="4" t="s">
        <v>460</v>
      </c>
      <c r="C142" s="7" t="s">
        <v>235</v>
      </c>
      <c r="D142" s="50"/>
      <c r="E142" s="50"/>
      <c r="F142" s="60"/>
      <c r="G142" s="50"/>
      <c r="H142" s="50"/>
      <c r="I142" s="61"/>
      <c r="J142" s="62"/>
      <c r="K142" s="65"/>
    </row>
    <row r="143" spans="1:11" ht="27" customHeight="1" hidden="1">
      <c r="A143" s="7" t="s">
        <v>236</v>
      </c>
      <c r="B143" s="4" t="s">
        <v>461</v>
      </c>
      <c r="C143" s="7" t="s">
        <v>237</v>
      </c>
      <c r="D143" s="50"/>
      <c r="E143" s="50"/>
      <c r="F143" s="60"/>
      <c r="G143" s="50"/>
      <c r="H143" s="50"/>
      <c r="I143" s="61"/>
      <c r="J143" s="62"/>
      <c r="K143" s="63"/>
    </row>
    <row r="144" spans="1:11" ht="27" customHeight="1" hidden="1">
      <c r="A144" s="7" t="s">
        <v>238</v>
      </c>
      <c r="B144" s="4" t="s">
        <v>462</v>
      </c>
      <c r="C144" s="7" t="s">
        <v>239</v>
      </c>
      <c r="D144" s="50"/>
      <c r="E144" s="50"/>
      <c r="F144" s="60"/>
      <c r="G144" s="50"/>
      <c r="H144" s="50"/>
      <c r="I144" s="61"/>
      <c r="J144" s="62"/>
      <c r="K144" s="63"/>
    </row>
    <row r="145" spans="1:11" ht="27" customHeight="1" hidden="1">
      <c r="A145" s="7" t="s">
        <v>240</v>
      </c>
      <c r="B145" s="4" t="s">
        <v>463</v>
      </c>
      <c r="C145" s="7" t="s">
        <v>241</v>
      </c>
      <c r="D145" s="50"/>
      <c r="E145" s="50"/>
      <c r="F145" s="60"/>
      <c r="G145" s="50"/>
      <c r="H145" s="50"/>
      <c r="I145" s="61"/>
      <c r="J145" s="62"/>
      <c r="K145" s="63"/>
    </row>
    <row r="146" spans="1:11" ht="27" customHeight="1" hidden="1">
      <c r="A146" s="7" t="s">
        <v>242</v>
      </c>
      <c r="B146" s="9" t="s">
        <v>243</v>
      </c>
      <c r="C146" s="7" t="s">
        <v>464</v>
      </c>
      <c r="D146" s="50"/>
      <c r="E146" s="50"/>
      <c r="F146" s="60"/>
      <c r="G146" s="73"/>
      <c r="H146" s="73"/>
      <c r="I146" s="75"/>
      <c r="J146" s="76"/>
      <c r="K146" s="63"/>
    </row>
    <row r="147" spans="1:11" ht="27" customHeight="1" hidden="1">
      <c r="A147" s="7" t="s">
        <v>244</v>
      </c>
      <c r="B147" s="4" t="s">
        <v>245</v>
      </c>
      <c r="C147" s="7" t="s">
        <v>246</v>
      </c>
      <c r="D147" s="50"/>
      <c r="E147" s="63"/>
      <c r="F147" s="66"/>
      <c r="G147" s="51"/>
      <c r="H147" s="51"/>
      <c r="I147" s="51"/>
      <c r="J147" s="51"/>
      <c r="K147" s="68"/>
    </row>
    <row r="148" spans="1:11" ht="27" customHeight="1" hidden="1">
      <c r="A148" s="7" t="s">
        <v>247</v>
      </c>
      <c r="B148" s="8" t="s">
        <v>248</v>
      </c>
      <c r="C148" s="7" t="s">
        <v>13</v>
      </c>
      <c r="D148" s="50">
        <v>0</v>
      </c>
      <c r="E148" s="63">
        <v>0</v>
      </c>
      <c r="F148" s="67">
        <f aca="true" t="shared" si="7" ref="F148:K148">F149+F154</f>
        <v>0</v>
      </c>
      <c r="G148" s="94">
        <f t="shared" si="7"/>
        <v>0</v>
      </c>
      <c r="H148" s="94">
        <f t="shared" si="7"/>
        <v>0</v>
      </c>
      <c r="I148" s="94">
        <f t="shared" si="7"/>
        <v>0</v>
      </c>
      <c r="J148" s="94">
        <f t="shared" si="7"/>
        <v>0</v>
      </c>
      <c r="K148" s="67">
        <f t="shared" si="7"/>
        <v>0</v>
      </c>
    </row>
    <row r="149" spans="1:11" ht="27" customHeight="1" hidden="1">
      <c r="A149" s="7" t="s">
        <v>249</v>
      </c>
      <c r="B149" s="9" t="s">
        <v>465</v>
      </c>
      <c r="C149" s="7" t="s">
        <v>13</v>
      </c>
      <c r="D149" s="50"/>
      <c r="E149" s="63"/>
      <c r="F149" s="67"/>
      <c r="G149" s="50"/>
      <c r="H149" s="50"/>
      <c r="I149" s="61"/>
      <c r="J149" s="61"/>
      <c r="K149" s="68"/>
    </row>
    <row r="150" spans="1:11" ht="27" customHeight="1" hidden="1">
      <c r="A150" s="7" t="s">
        <v>250</v>
      </c>
      <c r="B150" s="4" t="s">
        <v>251</v>
      </c>
      <c r="C150" s="7" t="s">
        <v>252</v>
      </c>
      <c r="D150" s="50"/>
      <c r="E150" s="63"/>
      <c r="F150" s="67"/>
      <c r="G150" s="50"/>
      <c r="H150" s="50"/>
      <c r="I150" s="61"/>
      <c r="J150" s="61"/>
      <c r="K150" s="68"/>
    </row>
    <row r="151" spans="1:11" ht="27" customHeight="1" hidden="1">
      <c r="A151" s="7"/>
      <c r="B151" s="4" t="s">
        <v>466</v>
      </c>
      <c r="C151" s="7" t="s">
        <v>467</v>
      </c>
      <c r="D151" s="50"/>
      <c r="E151" s="63"/>
      <c r="F151" s="67"/>
      <c r="G151" s="50"/>
      <c r="H151" s="50"/>
      <c r="I151" s="61"/>
      <c r="J151" s="61"/>
      <c r="K151" s="68"/>
    </row>
    <row r="152" spans="1:11" ht="27" customHeight="1" hidden="1">
      <c r="A152" s="7" t="s">
        <v>253</v>
      </c>
      <c r="B152" s="4" t="s">
        <v>254</v>
      </c>
      <c r="C152" s="7" t="s">
        <v>255</v>
      </c>
      <c r="D152" s="50"/>
      <c r="E152" s="63"/>
      <c r="F152" s="67"/>
      <c r="G152" s="50"/>
      <c r="H152" s="50"/>
      <c r="I152" s="61"/>
      <c r="J152" s="61"/>
      <c r="K152" s="68"/>
    </row>
    <row r="153" spans="1:11" ht="27" customHeight="1" hidden="1">
      <c r="A153" s="7"/>
      <c r="B153" s="4" t="s">
        <v>468</v>
      </c>
      <c r="C153" s="7" t="s">
        <v>469</v>
      </c>
      <c r="D153" s="50"/>
      <c r="E153" s="63"/>
      <c r="F153" s="67"/>
      <c r="G153" s="50"/>
      <c r="H153" s="50"/>
      <c r="I153" s="61"/>
      <c r="J153" s="61"/>
      <c r="K153" s="68"/>
    </row>
    <row r="154" spans="1:11" ht="27" customHeight="1" hidden="1">
      <c r="A154" s="7" t="s">
        <v>256</v>
      </c>
      <c r="B154" s="9" t="s">
        <v>257</v>
      </c>
      <c r="C154" s="7" t="s">
        <v>13</v>
      </c>
      <c r="D154" s="50">
        <v>0</v>
      </c>
      <c r="E154" s="63">
        <v>0</v>
      </c>
      <c r="F154" s="67">
        <f aca="true" t="shared" si="8" ref="F154:K154">F158+F157+F156+F155</f>
        <v>0</v>
      </c>
      <c r="G154" s="67">
        <f t="shared" si="8"/>
        <v>0</v>
      </c>
      <c r="H154" s="67">
        <f t="shared" si="8"/>
        <v>0</v>
      </c>
      <c r="I154" s="67">
        <f t="shared" si="8"/>
        <v>0</v>
      </c>
      <c r="J154" s="67">
        <f t="shared" si="8"/>
        <v>0</v>
      </c>
      <c r="K154" s="67">
        <f t="shared" si="8"/>
        <v>0</v>
      </c>
    </row>
    <row r="155" spans="1:11" ht="27" customHeight="1" hidden="1">
      <c r="A155" s="7" t="s">
        <v>258</v>
      </c>
      <c r="B155" s="4" t="s">
        <v>259</v>
      </c>
      <c r="C155" s="7" t="s">
        <v>260</v>
      </c>
      <c r="D155" s="50"/>
      <c r="E155" s="63"/>
      <c r="F155" s="67"/>
      <c r="G155" s="50"/>
      <c r="H155" s="50"/>
      <c r="I155" s="61"/>
      <c r="J155" s="61"/>
      <c r="K155" s="68"/>
    </row>
    <row r="156" spans="1:11" ht="27" customHeight="1" hidden="1">
      <c r="A156" s="7" t="s">
        <v>261</v>
      </c>
      <c r="B156" s="4" t="s">
        <v>262</v>
      </c>
      <c r="C156" s="7" t="s">
        <v>263</v>
      </c>
      <c r="D156" s="50"/>
      <c r="E156" s="63"/>
      <c r="F156" s="67"/>
      <c r="G156" s="50"/>
      <c r="H156" s="50"/>
      <c r="I156" s="61"/>
      <c r="J156" s="61"/>
      <c r="K156" s="68"/>
    </row>
    <row r="157" spans="1:11" ht="27" customHeight="1" hidden="1">
      <c r="A157" s="7" t="s">
        <v>264</v>
      </c>
      <c r="B157" s="4" t="s">
        <v>265</v>
      </c>
      <c r="C157" s="7" t="s">
        <v>266</v>
      </c>
      <c r="D157" s="50"/>
      <c r="E157" s="63"/>
      <c r="F157" s="67"/>
      <c r="G157" s="50"/>
      <c r="H157" s="50"/>
      <c r="I157" s="61"/>
      <c r="J157" s="61"/>
      <c r="K157" s="68"/>
    </row>
    <row r="158" spans="1:11" ht="27" customHeight="1" hidden="1">
      <c r="A158" s="7" t="s">
        <v>267</v>
      </c>
      <c r="B158" s="4" t="s">
        <v>268</v>
      </c>
      <c r="C158" s="7" t="s">
        <v>269</v>
      </c>
      <c r="D158" s="50"/>
      <c r="E158" s="63"/>
      <c r="F158" s="67"/>
      <c r="G158" s="50"/>
      <c r="H158" s="50"/>
      <c r="I158" s="61"/>
      <c r="J158" s="61"/>
      <c r="K158" s="68"/>
    </row>
    <row r="159" spans="1:11" ht="27" customHeight="1" hidden="1">
      <c r="A159" s="7" t="s">
        <v>270</v>
      </c>
      <c r="B159" s="9" t="s">
        <v>271</v>
      </c>
      <c r="C159" s="7" t="s">
        <v>13</v>
      </c>
      <c r="D159" s="50"/>
      <c r="E159" s="63"/>
      <c r="F159" s="67"/>
      <c r="G159" s="50"/>
      <c r="H159" s="50"/>
      <c r="I159" s="61"/>
      <c r="J159" s="61"/>
      <c r="K159" s="68"/>
    </row>
    <row r="160" spans="1:11" ht="27" customHeight="1" hidden="1">
      <c r="A160" s="7" t="s">
        <v>272</v>
      </c>
      <c r="B160" s="4" t="s">
        <v>273</v>
      </c>
      <c r="C160" s="7" t="s">
        <v>274</v>
      </c>
      <c r="D160" s="50"/>
      <c r="E160" s="63"/>
      <c r="F160" s="67"/>
      <c r="G160" s="50"/>
      <c r="H160" s="50"/>
      <c r="I160" s="61"/>
      <c r="J160" s="61"/>
      <c r="K160" s="68"/>
    </row>
    <row r="161" spans="1:11" ht="27" customHeight="1" hidden="1">
      <c r="A161" s="7" t="s">
        <v>275</v>
      </c>
      <c r="B161" s="9" t="s">
        <v>276</v>
      </c>
      <c r="C161" s="7" t="s">
        <v>13</v>
      </c>
      <c r="D161" s="50"/>
      <c r="E161" s="63"/>
      <c r="F161" s="67"/>
      <c r="G161" s="50"/>
      <c r="H161" s="50"/>
      <c r="I161" s="61"/>
      <c r="J161" s="61"/>
      <c r="K161" s="68"/>
    </row>
    <row r="162" spans="1:11" ht="27" customHeight="1" hidden="1">
      <c r="A162" s="7" t="s">
        <v>277</v>
      </c>
      <c r="B162" s="4" t="s">
        <v>278</v>
      </c>
      <c r="C162" s="7" t="s">
        <v>279</v>
      </c>
      <c r="D162" s="50"/>
      <c r="E162" s="63"/>
      <c r="F162" s="67"/>
      <c r="G162" s="50"/>
      <c r="H162" s="50"/>
      <c r="I162" s="61"/>
      <c r="J162" s="61"/>
      <c r="K162" s="68"/>
    </row>
    <row r="163" spans="1:11" ht="27" customHeight="1" hidden="1">
      <c r="A163" s="7" t="s">
        <v>280</v>
      </c>
      <c r="B163" s="4" t="s">
        <v>281</v>
      </c>
      <c r="C163" s="7" t="s">
        <v>282</v>
      </c>
      <c r="D163" s="50"/>
      <c r="E163" s="63"/>
      <c r="F163" s="67"/>
      <c r="G163" s="50"/>
      <c r="H163" s="50"/>
      <c r="I163" s="61"/>
      <c r="J163" s="61"/>
      <c r="K163" s="67"/>
    </row>
    <row r="164" spans="1:11" ht="27" customHeight="1" hidden="1">
      <c r="A164" s="7" t="s">
        <v>283</v>
      </c>
      <c r="B164" s="9" t="s">
        <v>284</v>
      </c>
      <c r="C164" s="7" t="s">
        <v>13</v>
      </c>
      <c r="D164" s="50"/>
      <c r="E164" s="63"/>
      <c r="F164" s="67"/>
      <c r="G164" s="50"/>
      <c r="H164" s="50"/>
      <c r="I164" s="61"/>
      <c r="J164" s="61"/>
      <c r="K164" s="67"/>
    </row>
    <row r="165" spans="1:11" ht="27" customHeight="1" hidden="1">
      <c r="A165" s="7" t="s">
        <v>285</v>
      </c>
      <c r="B165" s="4" t="s">
        <v>470</v>
      </c>
      <c r="C165" s="7" t="s">
        <v>286</v>
      </c>
      <c r="D165" s="50"/>
      <c r="E165" s="63"/>
      <c r="F165" s="67"/>
      <c r="G165" s="50"/>
      <c r="H165" s="50"/>
      <c r="I165" s="61"/>
      <c r="J165" s="61"/>
      <c r="K165" s="67"/>
    </row>
    <row r="166" spans="1:11" ht="27" customHeight="1" hidden="1">
      <c r="A166" s="7" t="s">
        <v>287</v>
      </c>
      <c r="B166" s="9" t="s">
        <v>288</v>
      </c>
      <c r="C166" s="7" t="s">
        <v>13</v>
      </c>
      <c r="D166" s="50"/>
      <c r="E166" s="63"/>
      <c r="F166" s="67"/>
      <c r="G166" s="50"/>
      <c r="H166" s="50"/>
      <c r="I166" s="61"/>
      <c r="J166" s="61"/>
      <c r="K166" s="67"/>
    </row>
    <row r="167" spans="1:11" ht="27" customHeight="1" hidden="1">
      <c r="A167" s="7" t="s">
        <v>289</v>
      </c>
      <c r="B167" s="4" t="s">
        <v>290</v>
      </c>
      <c r="C167" s="7" t="s">
        <v>291</v>
      </c>
      <c r="D167" s="50"/>
      <c r="E167" s="63"/>
      <c r="F167" s="67"/>
      <c r="G167" s="50"/>
      <c r="H167" s="50"/>
      <c r="I167" s="61"/>
      <c r="J167" s="61"/>
      <c r="K167" s="67"/>
    </row>
    <row r="168" spans="1:11" ht="27" customHeight="1" hidden="1">
      <c r="A168" s="7"/>
      <c r="B168" s="4" t="s">
        <v>471</v>
      </c>
      <c r="C168" s="7" t="s">
        <v>472</v>
      </c>
      <c r="D168" s="50"/>
      <c r="E168" s="63"/>
      <c r="F168" s="67"/>
      <c r="G168" s="50"/>
      <c r="H168" s="50"/>
      <c r="I168" s="61"/>
      <c r="J168" s="61"/>
      <c r="K168" s="67"/>
    </row>
    <row r="169" spans="1:11" ht="27" customHeight="1" hidden="1">
      <c r="A169" s="7" t="s">
        <v>292</v>
      </c>
      <c r="B169" s="9" t="s">
        <v>293</v>
      </c>
      <c r="C169" s="7" t="s">
        <v>13</v>
      </c>
      <c r="D169" s="50"/>
      <c r="E169" s="63"/>
      <c r="F169" s="67"/>
      <c r="G169" s="50"/>
      <c r="H169" s="50"/>
      <c r="I169" s="61"/>
      <c r="J169" s="61"/>
      <c r="K169" s="67"/>
    </row>
    <row r="170" spans="1:11" ht="27" customHeight="1" hidden="1">
      <c r="A170" s="7" t="s">
        <v>294</v>
      </c>
      <c r="B170" s="4" t="s">
        <v>295</v>
      </c>
      <c r="C170" s="7" t="s">
        <v>296</v>
      </c>
      <c r="D170" s="50"/>
      <c r="E170" s="63"/>
      <c r="F170" s="67"/>
      <c r="G170" s="50"/>
      <c r="H170" s="50"/>
      <c r="I170" s="61"/>
      <c r="J170" s="61"/>
      <c r="K170" s="67"/>
    </row>
    <row r="171" spans="1:16" ht="24" customHeight="1">
      <c r="A171" s="7" t="s">
        <v>297</v>
      </c>
      <c r="B171" s="8" t="s">
        <v>473</v>
      </c>
      <c r="C171" s="7" t="s">
        <v>13</v>
      </c>
      <c r="D171" s="50">
        <f aca="true" t="shared" si="9" ref="D171:K171">D175+D179+D193+D194</f>
        <v>0</v>
      </c>
      <c r="E171" s="50">
        <f t="shared" si="9"/>
        <v>0</v>
      </c>
      <c r="F171" s="50">
        <f>F175+F179+F193+F194+F172</f>
        <v>6998.4</v>
      </c>
      <c r="G171" s="50">
        <f t="shared" si="9"/>
        <v>0</v>
      </c>
      <c r="H171" s="50">
        <f>H175+H179+H193+H194+H177</f>
        <v>77625.40000000001</v>
      </c>
      <c r="I171" s="50">
        <f t="shared" si="9"/>
        <v>0</v>
      </c>
      <c r="J171" s="50">
        <f>J193+J179+J177</f>
        <v>17161.8</v>
      </c>
      <c r="K171" s="50">
        <f t="shared" si="9"/>
        <v>0</v>
      </c>
      <c r="P171" s="105"/>
    </row>
    <row r="172" spans="1:11" ht="18.75" customHeight="1">
      <c r="A172" s="7" t="s">
        <v>298</v>
      </c>
      <c r="B172" s="8" t="s">
        <v>299</v>
      </c>
      <c r="C172" s="7" t="s">
        <v>13</v>
      </c>
      <c r="D172" s="50">
        <f aca="true" t="shared" si="10" ref="D172:K172">D173+D174+D175+D176+D179+D180+D181+D182+D183+D184+D185+D186+D187+D188+D189+D190+D191+D192+D193+D194</f>
        <v>0</v>
      </c>
      <c r="E172" s="50">
        <f t="shared" si="10"/>
        <v>0</v>
      </c>
      <c r="F172" s="50">
        <f>F173+F174+F175+F178+F179+F180+F181+F182+F183+F184+F185+F186+F187+F188+F189+F190+F191+F192+F193+F194</f>
        <v>6998.4</v>
      </c>
      <c r="G172" s="50">
        <f t="shared" si="10"/>
        <v>0</v>
      </c>
      <c r="H172" s="50">
        <f>H177+H174+H175+H176+H179+H180+H181+H182+H183+H184+H185+H186+H187+H188+H189+H190+H191+H192+H193+H194</f>
        <v>77625.40000000001</v>
      </c>
      <c r="I172" s="50">
        <f t="shared" si="10"/>
        <v>0</v>
      </c>
      <c r="J172" s="50">
        <f>J193+J179+J177</f>
        <v>17161.8</v>
      </c>
      <c r="K172" s="50">
        <f t="shared" si="10"/>
        <v>0</v>
      </c>
    </row>
    <row r="173" spans="1:11" ht="27" customHeight="1" hidden="1">
      <c r="A173" s="7" t="s">
        <v>300</v>
      </c>
      <c r="B173" s="4" t="s">
        <v>301</v>
      </c>
      <c r="C173" s="7" t="s">
        <v>302</v>
      </c>
      <c r="D173" s="50"/>
      <c r="E173" s="63"/>
      <c r="F173" s="67"/>
      <c r="G173" s="50"/>
      <c r="H173" s="50"/>
      <c r="I173" s="61"/>
      <c r="J173" s="61"/>
      <c r="K173" s="67"/>
    </row>
    <row r="174" spans="1:11" ht="27" customHeight="1" hidden="1">
      <c r="A174" s="10"/>
      <c r="B174" s="8" t="s">
        <v>474</v>
      </c>
      <c r="C174" s="7" t="s">
        <v>475</v>
      </c>
      <c r="D174" s="50"/>
      <c r="E174" s="63"/>
      <c r="F174" s="67"/>
      <c r="G174" s="50"/>
      <c r="H174" s="50"/>
      <c r="I174" s="61"/>
      <c r="J174" s="61"/>
      <c r="K174" s="67"/>
    </row>
    <row r="175" spans="1:11" ht="27" customHeight="1" hidden="1">
      <c r="A175" s="7" t="s">
        <v>303</v>
      </c>
      <c r="B175" s="4" t="s">
        <v>304</v>
      </c>
      <c r="C175" s="7" t="s">
        <v>305</v>
      </c>
      <c r="D175" s="50"/>
      <c r="E175" s="63"/>
      <c r="F175" s="67"/>
      <c r="G175" s="50"/>
      <c r="H175" s="50"/>
      <c r="I175" s="61"/>
      <c r="J175" s="61"/>
      <c r="K175" s="67"/>
    </row>
    <row r="176" spans="1:11" ht="27" customHeight="1" hidden="1">
      <c r="A176" s="10"/>
      <c r="B176" s="8" t="s">
        <v>476</v>
      </c>
      <c r="C176" s="7" t="s">
        <v>477</v>
      </c>
      <c r="D176" s="50"/>
      <c r="E176" s="63"/>
      <c r="F176" s="67"/>
      <c r="G176" s="50"/>
      <c r="H176" s="50"/>
      <c r="I176" s="61"/>
      <c r="J176" s="61"/>
      <c r="K176" s="67"/>
    </row>
    <row r="177" spans="1:11" ht="15.75" customHeight="1">
      <c r="A177" s="10"/>
      <c r="B177" s="4" t="s">
        <v>696</v>
      </c>
      <c r="C177" s="7">
        <v>511200</v>
      </c>
      <c r="D177" s="50"/>
      <c r="E177" s="63"/>
      <c r="F177" s="67"/>
      <c r="G177" s="50"/>
      <c r="H177" s="50">
        <v>645.3</v>
      </c>
      <c r="I177" s="61"/>
      <c r="J177" s="61"/>
      <c r="K177" s="67"/>
    </row>
    <row r="178" spans="1:11" ht="25.5" customHeight="1">
      <c r="A178" s="10"/>
      <c r="B178" s="4" t="s">
        <v>705</v>
      </c>
      <c r="C178" s="7">
        <v>511300</v>
      </c>
      <c r="D178" s="50"/>
      <c r="E178" s="63"/>
      <c r="F178" s="67">
        <v>6998.4</v>
      </c>
      <c r="G178" s="50"/>
      <c r="H178" s="50"/>
      <c r="I178" s="61"/>
      <c r="J178" s="61"/>
      <c r="K178" s="67"/>
    </row>
    <row r="179" spans="1:11" ht="22.5" customHeight="1">
      <c r="A179" s="7" t="s">
        <v>306</v>
      </c>
      <c r="B179" s="4" t="s">
        <v>307</v>
      </c>
      <c r="C179" s="7" t="s">
        <v>308</v>
      </c>
      <c r="D179" s="50"/>
      <c r="E179" s="63"/>
      <c r="F179" s="67"/>
      <c r="G179" s="50"/>
      <c r="H179" s="50">
        <v>76830.1</v>
      </c>
      <c r="I179" s="61"/>
      <c r="J179" s="61">
        <v>17161.8</v>
      </c>
      <c r="K179" s="67"/>
    </row>
    <row r="180" spans="1:11" ht="27" customHeight="1" hidden="1">
      <c r="A180" s="10"/>
      <c r="B180" s="8" t="s">
        <v>478</v>
      </c>
      <c r="C180" s="7" t="s">
        <v>479</v>
      </c>
      <c r="D180" s="50"/>
      <c r="E180" s="63"/>
      <c r="F180" s="67"/>
      <c r="G180" s="50"/>
      <c r="H180" s="50"/>
      <c r="I180" s="61"/>
      <c r="J180" s="61"/>
      <c r="K180" s="67"/>
    </row>
    <row r="181" spans="1:11" ht="27" customHeight="1" hidden="1">
      <c r="A181" s="7" t="s">
        <v>309</v>
      </c>
      <c r="B181" s="4" t="s">
        <v>310</v>
      </c>
      <c r="C181" s="7" t="s">
        <v>311</v>
      </c>
      <c r="D181" s="50"/>
      <c r="E181" s="63"/>
      <c r="F181" s="67"/>
      <c r="G181" s="50"/>
      <c r="H181" s="50"/>
      <c r="I181" s="61"/>
      <c r="J181" s="61"/>
      <c r="K181" s="67"/>
    </row>
    <row r="182" spans="1:11" ht="27" customHeight="1" hidden="1">
      <c r="A182" s="10"/>
      <c r="B182" s="8" t="s">
        <v>480</v>
      </c>
      <c r="C182" s="7" t="s">
        <v>481</v>
      </c>
      <c r="D182" s="50"/>
      <c r="E182" s="63"/>
      <c r="F182" s="67"/>
      <c r="G182" s="50"/>
      <c r="H182" s="50"/>
      <c r="I182" s="61"/>
      <c r="J182" s="61"/>
      <c r="K182" s="67"/>
    </row>
    <row r="183" spans="1:11" ht="18" customHeight="1" hidden="1">
      <c r="A183" s="7" t="s">
        <v>312</v>
      </c>
      <c r="B183" s="4" t="s">
        <v>313</v>
      </c>
      <c r="C183" s="7" t="s">
        <v>314</v>
      </c>
      <c r="D183" s="50"/>
      <c r="E183" s="63"/>
      <c r="F183" s="67"/>
      <c r="G183" s="50"/>
      <c r="H183" s="50"/>
      <c r="I183" s="61"/>
      <c r="J183" s="61"/>
      <c r="K183" s="67"/>
    </row>
    <row r="184" spans="1:11" ht="27" customHeight="1" hidden="1">
      <c r="A184" s="10"/>
      <c r="B184" s="4" t="s">
        <v>482</v>
      </c>
      <c r="C184" s="7" t="s">
        <v>483</v>
      </c>
      <c r="D184" s="50"/>
      <c r="E184" s="63"/>
      <c r="F184" s="67"/>
      <c r="G184" s="50"/>
      <c r="H184" s="50"/>
      <c r="I184" s="61"/>
      <c r="J184" s="61"/>
      <c r="K184" s="67"/>
    </row>
    <row r="185" spans="1:11" ht="17.25" customHeight="1" hidden="1">
      <c r="A185" s="7" t="s">
        <v>315</v>
      </c>
      <c r="B185" s="4" t="s">
        <v>316</v>
      </c>
      <c r="C185" s="7" t="s">
        <v>317</v>
      </c>
      <c r="D185" s="50"/>
      <c r="E185" s="63"/>
      <c r="F185" s="67"/>
      <c r="G185" s="50"/>
      <c r="H185" s="50"/>
      <c r="I185" s="61"/>
      <c r="J185" s="61"/>
      <c r="K185" s="67"/>
    </row>
    <row r="186" spans="1:11" ht="27" customHeight="1" hidden="1">
      <c r="A186" s="10"/>
      <c r="B186" s="8" t="s">
        <v>484</v>
      </c>
      <c r="C186" s="7" t="s">
        <v>485</v>
      </c>
      <c r="D186" s="50"/>
      <c r="E186" s="63"/>
      <c r="F186" s="67"/>
      <c r="G186" s="50"/>
      <c r="H186" s="50"/>
      <c r="I186" s="61"/>
      <c r="J186" s="61"/>
      <c r="K186" s="67"/>
    </row>
    <row r="187" spans="1:11" ht="15.75" customHeight="1" hidden="1">
      <c r="A187" s="7" t="s">
        <v>318</v>
      </c>
      <c r="B187" s="4" t="s">
        <v>319</v>
      </c>
      <c r="C187" s="7" t="s">
        <v>320</v>
      </c>
      <c r="D187" s="50"/>
      <c r="E187" s="63"/>
      <c r="F187" s="67"/>
      <c r="G187" s="50"/>
      <c r="H187" s="50"/>
      <c r="I187" s="61"/>
      <c r="J187" s="61"/>
      <c r="K187" s="67"/>
    </row>
    <row r="188" spans="1:11" ht="27" customHeight="1" hidden="1">
      <c r="A188" s="10"/>
      <c r="B188" s="8" t="s">
        <v>486</v>
      </c>
      <c r="C188" s="7" t="s">
        <v>487</v>
      </c>
      <c r="D188" s="50"/>
      <c r="E188" s="63"/>
      <c r="F188" s="67"/>
      <c r="G188" s="50"/>
      <c r="H188" s="50"/>
      <c r="I188" s="61"/>
      <c r="J188" s="61"/>
      <c r="K188" s="67"/>
    </row>
    <row r="189" spans="1:11" ht="16.5" customHeight="1" hidden="1">
      <c r="A189" s="7" t="s">
        <v>321</v>
      </c>
      <c r="B189" s="4" t="s">
        <v>322</v>
      </c>
      <c r="C189" s="7" t="s">
        <v>323</v>
      </c>
      <c r="D189" s="50"/>
      <c r="E189" s="63"/>
      <c r="F189" s="67"/>
      <c r="G189" s="50"/>
      <c r="H189" s="50"/>
      <c r="I189" s="61"/>
      <c r="J189" s="61"/>
      <c r="K189" s="67"/>
    </row>
    <row r="190" spans="1:11" ht="27" customHeight="1" hidden="1">
      <c r="A190" s="10"/>
      <c r="B190" s="8" t="s">
        <v>488</v>
      </c>
      <c r="C190" s="7" t="s">
        <v>489</v>
      </c>
      <c r="D190" s="50"/>
      <c r="E190" s="63"/>
      <c r="F190" s="67"/>
      <c r="G190" s="50"/>
      <c r="H190" s="50"/>
      <c r="I190" s="61"/>
      <c r="J190" s="61"/>
      <c r="K190" s="67"/>
    </row>
    <row r="191" spans="1:11" ht="18" customHeight="1" hidden="1">
      <c r="A191" s="7" t="s">
        <v>324</v>
      </c>
      <c r="B191" s="4" t="s">
        <v>325</v>
      </c>
      <c r="C191" s="7" t="s">
        <v>326</v>
      </c>
      <c r="D191" s="50"/>
      <c r="E191" s="63"/>
      <c r="F191" s="67"/>
      <c r="G191" s="50"/>
      <c r="H191" s="50"/>
      <c r="I191" s="61"/>
      <c r="J191" s="61"/>
      <c r="K191" s="67"/>
    </row>
    <row r="192" spans="1:11" ht="27" customHeight="1" hidden="1">
      <c r="A192" s="10"/>
      <c r="B192" s="4" t="s">
        <v>490</v>
      </c>
      <c r="C192" s="7" t="s">
        <v>491</v>
      </c>
      <c r="D192" s="50"/>
      <c r="E192" s="63"/>
      <c r="F192" s="67"/>
      <c r="G192" s="50"/>
      <c r="H192" s="50"/>
      <c r="I192" s="61"/>
      <c r="J192" s="61"/>
      <c r="K192" s="67"/>
    </row>
    <row r="193" spans="1:11" ht="18.75" customHeight="1">
      <c r="A193" s="7" t="s">
        <v>327</v>
      </c>
      <c r="B193" s="4" t="s">
        <v>328</v>
      </c>
      <c r="C193" s="7" t="s">
        <v>329</v>
      </c>
      <c r="D193" s="50"/>
      <c r="E193" s="63"/>
      <c r="F193" s="67"/>
      <c r="G193" s="50"/>
      <c r="H193" s="50">
        <v>150</v>
      </c>
      <c r="I193" s="61"/>
      <c r="J193" s="61"/>
      <c r="K193" s="67"/>
    </row>
    <row r="194" spans="1:11" ht="27" customHeight="1" hidden="1">
      <c r="A194" s="10"/>
      <c r="B194" s="4" t="s">
        <v>492</v>
      </c>
      <c r="C194" s="7" t="s">
        <v>493</v>
      </c>
      <c r="D194" s="50"/>
      <c r="E194" s="63"/>
      <c r="F194" s="67"/>
      <c r="G194" s="50"/>
      <c r="H194" s="50"/>
      <c r="I194" s="61"/>
      <c r="J194" s="61"/>
      <c r="K194" s="67"/>
    </row>
    <row r="195" spans="1:11" ht="27" customHeight="1" hidden="1">
      <c r="A195" s="7" t="s">
        <v>330</v>
      </c>
      <c r="B195" s="8" t="s">
        <v>331</v>
      </c>
      <c r="C195" s="7" t="s">
        <v>13</v>
      </c>
      <c r="D195" s="50"/>
      <c r="E195" s="63"/>
      <c r="F195" s="67"/>
      <c r="G195" s="50"/>
      <c r="H195" s="50"/>
      <c r="I195" s="61"/>
      <c r="J195" s="61"/>
      <c r="K195" s="67"/>
    </row>
    <row r="196" spans="1:11" ht="27" customHeight="1" hidden="1">
      <c r="A196" s="7" t="s">
        <v>332</v>
      </c>
      <c r="B196" s="4" t="s">
        <v>333</v>
      </c>
      <c r="C196" s="7" t="s">
        <v>334</v>
      </c>
      <c r="D196" s="50"/>
      <c r="E196" s="63"/>
      <c r="F196" s="67"/>
      <c r="G196" s="50"/>
      <c r="H196" s="50"/>
      <c r="I196" s="61"/>
      <c r="J196" s="61"/>
      <c r="K196" s="67"/>
    </row>
    <row r="197" spans="1:11" ht="27" customHeight="1" hidden="1">
      <c r="A197" s="7" t="s">
        <v>335</v>
      </c>
      <c r="B197" s="4" t="s">
        <v>336</v>
      </c>
      <c r="C197" s="7" t="s">
        <v>337</v>
      </c>
      <c r="D197" s="50"/>
      <c r="E197" s="63"/>
      <c r="F197" s="67"/>
      <c r="G197" s="50"/>
      <c r="H197" s="50"/>
      <c r="I197" s="61"/>
      <c r="J197" s="61"/>
      <c r="K197" s="67"/>
    </row>
    <row r="198" spans="1:11" ht="27" customHeight="1" hidden="1">
      <c r="A198" s="7" t="s">
        <v>338</v>
      </c>
      <c r="B198" s="4" t="s">
        <v>339</v>
      </c>
      <c r="C198" s="7" t="s">
        <v>340</v>
      </c>
      <c r="D198" s="50"/>
      <c r="E198" s="63"/>
      <c r="F198" s="67"/>
      <c r="G198" s="50"/>
      <c r="H198" s="50"/>
      <c r="I198" s="61"/>
      <c r="J198" s="61"/>
      <c r="K198" s="67"/>
    </row>
    <row r="199" spans="1:11" ht="27" customHeight="1" hidden="1">
      <c r="A199" s="7" t="s">
        <v>341</v>
      </c>
      <c r="B199" s="4" t="s">
        <v>342</v>
      </c>
      <c r="C199" s="7" t="s">
        <v>343</v>
      </c>
      <c r="D199" s="50"/>
      <c r="E199" s="63"/>
      <c r="F199" s="67"/>
      <c r="G199" s="50"/>
      <c r="H199" s="50"/>
      <c r="I199" s="61"/>
      <c r="J199" s="61"/>
      <c r="K199" s="67"/>
    </row>
    <row r="200" spans="1:11" ht="27" customHeight="1" hidden="1">
      <c r="A200" s="7" t="s">
        <v>344</v>
      </c>
      <c r="B200" s="8" t="s">
        <v>345</v>
      </c>
      <c r="C200" s="7" t="s">
        <v>13</v>
      </c>
      <c r="D200" s="50"/>
      <c r="E200" s="63"/>
      <c r="F200" s="67"/>
      <c r="G200" s="50"/>
      <c r="H200" s="50"/>
      <c r="I200" s="61"/>
      <c r="J200" s="61"/>
      <c r="K200" s="67"/>
    </row>
    <row r="201" spans="1:11" ht="27" customHeight="1" hidden="1">
      <c r="A201" s="7" t="s">
        <v>346</v>
      </c>
      <c r="B201" s="4" t="s">
        <v>347</v>
      </c>
      <c r="C201" s="7" t="s">
        <v>348</v>
      </c>
      <c r="D201" s="50"/>
      <c r="E201" s="63"/>
      <c r="F201" s="67"/>
      <c r="G201" s="50"/>
      <c r="H201" s="50"/>
      <c r="I201" s="61"/>
      <c r="J201" s="61"/>
      <c r="K201" s="67"/>
    </row>
    <row r="202" spans="1:11" ht="27" customHeight="1" hidden="1">
      <c r="A202" s="7" t="s">
        <v>349</v>
      </c>
      <c r="B202" s="8" t="s">
        <v>350</v>
      </c>
      <c r="C202" s="7" t="s">
        <v>13</v>
      </c>
      <c r="D202" s="50"/>
      <c r="E202" s="63"/>
      <c r="F202" s="67"/>
      <c r="G202" s="50"/>
      <c r="H202" s="50"/>
      <c r="I202" s="61"/>
      <c r="J202" s="61"/>
      <c r="K202" s="67"/>
    </row>
    <row r="203" spans="1:11" ht="27" customHeight="1" hidden="1">
      <c r="A203" s="7" t="s">
        <v>351</v>
      </c>
      <c r="B203" s="4" t="s">
        <v>352</v>
      </c>
      <c r="C203" s="7" t="s">
        <v>353</v>
      </c>
      <c r="D203" s="50"/>
      <c r="E203" s="63"/>
      <c r="F203" s="67"/>
      <c r="G203" s="50"/>
      <c r="H203" s="50"/>
      <c r="I203" s="61"/>
      <c r="J203" s="61"/>
      <c r="K203" s="67"/>
    </row>
    <row r="204" spans="1:11" ht="27" customHeight="1" hidden="1">
      <c r="A204" s="7" t="s">
        <v>354</v>
      </c>
      <c r="B204" s="4" t="s">
        <v>355</v>
      </c>
      <c r="C204" s="7" t="s">
        <v>356</v>
      </c>
      <c r="D204" s="50"/>
      <c r="E204" s="63"/>
      <c r="F204" s="67"/>
      <c r="G204" s="50"/>
      <c r="H204" s="50"/>
      <c r="I204" s="61"/>
      <c r="J204" s="61"/>
      <c r="K204" s="67"/>
    </row>
    <row r="205" spans="1:11" ht="27" customHeight="1" hidden="1">
      <c r="A205" s="7" t="s">
        <v>357</v>
      </c>
      <c r="B205" s="4" t="s">
        <v>358</v>
      </c>
      <c r="C205" s="7" t="s">
        <v>359</v>
      </c>
      <c r="D205" s="50"/>
      <c r="E205" s="63"/>
      <c r="F205" s="67"/>
      <c r="G205" s="50"/>
      <c r="H205" s="50"/>
      <c r="I205" s="61"/>
      <c r="J205" s="61"/>
      <c r="K205" s="67"/>
    </row>
    <row r="206" spans="1:11" ht="27" customHeight="1" hidden="1">
      <c r="A206" s="7" t="s">
        <v>360</v>
      </c>
      <c r="B206" s="4" t="s">
        <v>361</v>
      </c>
      <c r="C206" s="7" t="s">
        <v>362</v>
      </c>
      <c r="D206" s="50"/>
      <c r="E206" s="63"/>
      <c r="F206" s="67"/>
      <c r="G206" s="50"/>
      <c r="H206" s="50"/>
      <c r="I206" s="61"/>
      <c r="J206" s="61"/>
      <c r="K206" s="67"/>
    </row>
    <row r="207" spans="1:11" ht="23.25" customHeight="1">
      <c r="A207" s="11" t="s">
        <v>363</v>
      </c>
      <c r="B207" s="11" t="s">
        <v>494</v>
      </c>
      <c r="C207" s="10"/>
      <c r="D207" s="50">
        <f aca="true" t="shared" si="11" ref="D207:K207">D171+D23</f>
        <v>850.1</v>
      </c>
      <c r="E207" s="50">
        <f t="shared" si="11"/>
        <v>0</v>
      </c>
      <c r="F207" s="50">
        <f>F171+F23</f>
        <v>11037.9</v>
      </c>
      <c r="G207" s="50">
        <f t="shared" si="11"/>
        <v>0</v>
      </c>
      <c r="H207" s="50">
        <f t="shared" si="11"/>
        <v>80828.8</v>
      </c>
      <c r="I207" s="50">
        <f t="shared" si="11"/>
        <v>0</v>
      </c>
      <c r="J207" s="50">
        <f>J23+J171</f>
        <v>17668.2</v>
      </c>
      <c r="K207" s="50">
        <f t="shared" si="11"/>
        <v>0</v>
      </c>
    </row>
    <row r="208" spans="1:11" ht="13.5" customHeight="1">
      <c r="A208" s="10"/>
      <c r="B208" s="11" t="s">
        <v>495</v>
      </c>
      <c r="C208" s="10"/>
      <c r="D208" s="50"/>
      <c r="E208" s="63"/>
      <c r="F208" s="67"/>
      <c r="G208" s="50"/>
      <c r="H208" s="50"/>
      <c r="I208" s="50"/>
      <c r="J208" s="50"/>
      <c r="K208" s="69"/>
    </row>
    <row r="209" spans="1:11" ht="23.25" customHeight="1">
      <c r="A209" s="10"/>
      <c r="B209" s="11" t="s">
        <v>496</v>
      </c>
      <c r="C209" s="10"/>
      <c r="D209" s="50">
        <f aca="true" t="shared" si="12" ref="D209:K209">D207</f>
        <v>850.1</v>
      </c>
      <c r="E209" s="50">
        <f t="shared" si="12"/>
        <v>0</v>
      </c>
      <c r="F209" s="50">
        <f t="shared" si="12"/>
        <v>11037.9</v>
      </c>
      <c r="G209" s="50">
        <f t="shared" si="12"/>
        <v>0</v>
      </c>
      <c r="H209" s="50">
        <f t="shared" si="12"/>
        <v>80828.8</v>
      </c>
      <c r="I209" s="50">
        <f t="shared" si="12"/>
        <v>0</v>
      </c>
      <c r="J209" s="50">
        <f t="shared" si="12"/>
        <v>17668.2</v>
      </c>
      <c r="K209" s="50">
        <f t="shared" si="12"/>
        <v>0</v>
      </c>
    </row>
    <row r="210" spans="1:11" ht="27" customHeight="1">
      <c r="A210" s="10"/>
      <c r="B210" s="11" t="s">
        <v>497</v>
      </c>
      <c r="C210" s="10"/>
      <c r="D210" s="50">
        <f aca="true" t="shared" si="13" ref="D210:K210">D207-D209</f>
        <v>0</v>
      </c>
      <c r="E210" s="50">
        <f t="shared" si="13"/>
        <v>0</v>
      </c>
      <c r="F210" s="50">
        <f t="shared" si="13"/>
        <v>0</v>
      </c>
      <c r="G210" s="50">
        <f t="shared" si="13"/>
        <v>0</v>
      </c>
      <c r="H210" s="50">
        <f t="shared" si="13"/>
        <v>0</v>
      </c>
      <c r="I210" s="50">
        <f t="shared" si="13"/>
        <v>0</v>
      </c>
      <c r="J210" s="50">
        <f t="shared" si="13"/>
        <v>0</v>
      </c>
      <c r="K210" s="50">
        <f t="shared" si="13"/>
        <v>0</v>
      </c>
    </row>
    <row r="211" spans="1:11" ht="13.5">
      <c r="A211" s="15"/>
      <c r="B211" s="16"/>
      <c r="C211" s="16"/>
      <c r="D211" s="70"/>
      <c r="E211" s="70"/>
      <c r="F211" s="70"/>
      <c r="G211" s="70"/>
      <c r="H211" s="70"/>
      <c r="I211" s="70"/>
      <c r="J211" s="70"/>
      <c r="K211" s="70"/>
    </row>
    <row r="212" ht="13.5">
      <c r="A212" s="2"/>
    </row>
    <row r="213" ht="1.5" customHeight="1"/>
    <row r="214" spans="1:10" ht="12.75">
      <c r="A214" s="12"/>
      <c r="B214" s="201" t="s">
        <v>734</v>
      </c>
      <c r="C214" s="160"/>
      <c r="D214" s="160"/>
      <c r="E214" s="160"/>
      <c r="F214" s="160"/>
      <c r="G214" s="160"/>
      <c r="H214" s="160"/>
      <c r="I214" s="160"/>
      <c r="J214" s="160"/>
    </row>
    <row r="215" ht="12.75">
      <c r="B215" s="118" t="s">
        <v>692</v>
      </c>
    </row>
    <row r="216" ht="0.75" customHeight="1"/>
    <row r="217" spans="2:10" ht="25.5" customHeight="1">
      <c r="B217" s="160" t="s">
        <v>694</v>
      </c>
      <c r="C217" s="160"/>
      <c r="D217" s="160"/>
      <c r="E217" s="160"/>
      <c r="F217" s="160"/>
      <c r="G217" s="160"/>
      <c r="H217" s="160"/>
      <c r="I217" s="160"/>
      <c r="J217" s="160"/>
    </row>
    <row r="218" spans="4:11" ht="19.5" customHeight="1">
      <c r="D218"/>
      <c r="E218"/>
      <c r="F218"/>
      <c r="G218"/>
      <c r="H218"/>
      <c r="I218" s="202" t="s">
        <v>735</v>
      </c>
      <c r="J218" s="202"/>
      <c r="K218" s="202"/>
    </row>
    <row r="222" ht="12.75">
      <c r="O222" t="s">
        <v>678</v>
      </c>
    </row>
  </sheetData>
  <sheetProtection/>
  <mergeCells count="30">
    <mergeCell ref="I218:K218"/>
    <mergeCell ref="F12:K12"/>
    <mergeCell ref="A24:A25"/>
    <mergeCell ref="C24:C25"/>
    <mergeCell ref="A2:K2"/>
    <mergeCell ref="A4:K4"/>
    <mergeCell ref="A6:J6"/>
    <mergeCell ref="F16:K16"/>
    <mergeCell ref="J24:J25"/>
    <mergeCell ref="K24:K25"/>
    <mergeCell ref="F24:F25"/>
    <mergeCell ref="G24:G25"/>
    <mergeCell ref="H24:H25"/>
    <mergeCell ref="I24:I25"/>
    <mergeCell ref="D20:E20"/>
    <mergeCell ref="F20:G20"/>
    <mergeCell ref="H20:I20"/>
    <mergeCell ref="J20:K20"/>
    <mergeCell ref="A14:E14"/>
    <mergeCell ref="F14:K14"/>
    <mergeCell ref="B214:J214"/>
    <mergeCell ref="B217:J217"/>
    <mergeCell ref="A19:A21"/>
    <mergeCell ref="B19:C19"/>
    <mergeCell ref="D19:G19"/>
    <mergeCell ref="D24:D25"/>
    <mergeCell ref="E24:E25"/>
    <mergeCell ref="H19:K19"/>
    <mergeCell ref="B20:B21"/>
    <mergeCell ref="C20:C21"/>
  </mergeCells>
  <printOptions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56"/>
  <sheetViews>
    <sheetView tabSelected="1" zoomScalePageLayoutView="0" workbookViewId="0" topLeftCell="A38">
      <selection activeCell="K55" sqref="K55"/>
    </sheetView>
  </sheetViews>
  <sheetFormatPr defaultColWidth="9.140625" defaultRowHeight="12.75"/>
  <cols>
    <col min="1" max="1" width="37.00390625" style="0" customWidth="1"/>
    <col min="2" max="2" width="8.57421875" style="0" customWidth="1"/>
    <col min="3" max="3" width="12.8515625" style="0" customWidth="1"/>
    <col min="4" max="4" width="18.7109375" style="0" customWidth="1"/>
    <col min="5" max="5" width="13.140625" style="0" customWidth="1"/>
    <col min="6" max="6" width="11.140625" style="0" customWidth="1"/>
  </cols>
  <sheetData>
    <row r="1" spans="1:6" ht="15">
      <c r="A1" s="187" t="s">
        <v>711</v>
      </c>
      <c r="B1" s="187"/>
      <c r="C1" s="187"/>
      <c r="D1" s="187"/>
      <c r="E1" s="187"/>
      <c r="F1" s="187"/>
    </row>
    <row r="2" ht="15">
      <c r="F2" s="127"/>
    </row>
    <row r="3" spans="1:6" ht="15">
      <c r="A3" s="187" t="s">
        <v>498</v>
      </c>
      <c r="B3" s="187"/>
      <c r="C3" s="187"/>
      <c r="D3" s="187"/>
      <c r="E3" s="187"/>
      <c r="F3" s="187"/>
    </row>
    <row r="4" spans="1:4" ht="15">
      <c r="A4" s="163" t="s">
        <v>710</v>
      </c>
      <c r="B4" s="163"/>
      <c r="C4" s="163"/>
      <c r="D4" s="6"/>
    </row>
    <row r="5" spans="1:4" s="200" customFormat="1" ht="15">
      <c r="A5" s="21" t="s">
        <v>739</v>
      </c>
      <c r="B5" s="21"/>
      <c r="C5" s="21"/>
      <c r="D5" s="6"/>
    </row>
    <row r="6" spans="1:4" ht="15">
      <c r="A6" s="163" t="s">
        <v>499</v>
      </c>
      <c r="B6" s="163"/>
      <c r="C6" s="6"/>
      <c r="D6" s="96">
        <v>51</v>
      </c>
    </row>
    <row r="7" spans="1:4" ht="15">
      <c r="A7" s="163" t="s">
        <v>500</v>
      </c>
      <c r="B7" s="163"/>
      <c r="C7" s="6"/>
      <c r="D7" s="13">
        <v>207002</v>
      </c>
    </row>
    <row r="8" spans="1:4" ht="9" customHeight="1">
      <c r="A8" s="163" t="s">
        <v>368</v>
      </c>
      <c r="B8" s="163"/>
      <c r="C8" s="163"/>
      <c r="D8" s="6"/>
    </row>
    <row r="9" spans="1:4" ht="9.75" customHeight="1">
      <c r="A9" s="163" t="s">
        <v>501</v>
      </c>
      <c r="B9" s="163"/>
      <c r="C9" s="163"/>
      <c r="D9" s="6"/>
    </row>
    <row r="10" spans="1:4" ht="9.75" customHeight="1">
      <c r="A10" s="163" t="s">
        <v>502</v>
      </c>
      <c r="B10" s="163"/>
      <c r="C10" s="163"/>
      <c r="D10" s="6"/>
    </row>
    <row r="11" spans="1:4" ht="9.75" customHeight="1">
      <c r="A11" s="163" t="s">
        <v>503</v>
      </c>
      <c r="B11" s="163"/>
      <c r="C11" s="163"/>
      <c r="D11" s="6"/>
    </row>
    <row r="12" spans="1:4" ht="15">
      <c r="A12" s="21" t="s">
        <v>737</v>
      </c>
      <c r="B12" s="21"/>
      <c r="C12" s="21"/>
      <c r="D12" s="21"/>
    </row>
    <row r="13" spans="1:4" ht="12" customHeight="1">
      <c r="A13" s="6" t="s">
        <v>504</v>
      </c>
      <c r="B13" s="6"/>
      <c r="C13" s="6" t="s">
        <v>365</v>
      </c>
      <c r="D13" s="232" t="s">
        <v>676</v>
      </c>
    </row>
    <row r="14" spans="1:4" ht="13.5" customHeight="1">
      <c r="A14" s="6"/>
      <c r="B14" s="6"/>
      <c r="C14" s="6" t="s">
        <v>366</v>
      </c>
      <c r="D14" s="233">
        <v>1</v>
      </c>
    </row>
    <row r="15" spans="1:4" ht="12.75" customHeight="1">
      <c r="A15" s="6"/>
      <c r="B15" s="6"/>
      <c r="C15" s="6" t="s">
        <v>367</v>
      </c>
      <c r="D15" s="233">
        <v>1</v>
      </c>
    </row>
    <row r="16" spans="1:5" ht="15">
      <c r="A16" s="221" t="s">
        <v>738</v>
      </c>
      <c r="B16" s="221"/>
      <c r="C16" s="221"/>
      <c r="D16" s="221"/>
      <c r="E16" s="221"/>
    </row>
    <row r="17" spans="1:4" ht="3.75" customHeight="1">
      <c r="A17" s="6"/>
      <c r="B17" s="6"/>
      <c r="C17" s="6"/>
      <c r="D17" s="6"/>
    </row>
    <row r="18" spans="1:4" ht="15">
      <c r="A18" s="6" t="s">
        <v>505</v>
      </c>
      <c r="B18" s="6"/>
      <c r="C18" s="6"/>
      <c r="D18" s="14">
        <v>2</v>
      </c>
    </row>
    <row r="19" spans="1:4" ht="15">
      <c r="A19" s="6" t="s">
        <v>716</v>
      </c>
      <c r="B19" s="6"/>
      <c r="C19" s="6"/>
      <c r="D19" s="6"/>
    </row>
    <row r="20" ht="7.5" customHeight="1">
      <c r="A20" s="6"/>
    </row>
    <row r="21" spans="1:6" ht="59.25" customHeight="1">
      <c r="A21" s="192" t="s">
        <v>506</v>
      </c>
      <c r="B21" s="192" t="s">
        <v>507</v>
      </c>
      <c r="C21" s="192" t="s">
        <v>508</v>
      </c>
      <c r="D21" s="192" t="s">
        <v>509</v>
      </c>
      <c r="E21" s="192" t="s">
        <v>681</v>
      </c>
      <c r="F21" s="34"/>
    </row>
    <row r="22" spans="1:6" ht="12.75" customHeight="1">
      <c r="A22" s="192"/>
      <c r="B22" s="192"/>
      <c r="C22" s="192"/>
      <c r="D22" s="192"/>
      <c r="E22" s="192"/>
      <c r="F22" s="34"/>
    </row>
    <row r="23" spans="1:6" ht="22.5" customHeight="1">
      <c r="A23" s="26" t="s">
        <v>510</v>
      </c>
      <c r="B23" s="27">
        <v>10</v>
      </c>
      <c r="C23" s="27"/>
      <c r="D23" s="27"/>
      <c r="E23" s="27"/>
      <c r="F23" s="31"/>
    </row>
    <row r="24" spans="1:6" ht="9.75" customHeight="1">
      <c r="A24" s="26"/>
      <c r="B24" s="27">
        <v>20</v>
      </c>
      <c r="C24" s="27"/>
      <c r="D24" s="27"/>
      <c r="E24" s="27"/>
      <c r="F24" s="31"/>
    </row>
    <row r="25" spans="1:6" ht="9.75" customHeight="1">
      <c r="A25" s="26"/>
      <c r="B25" s="27">
        <v>30</v>
      </c>
      <c r="C25" s="27"/>
      <c r="D25" s="27"/>
      <c r="E25" s="27"/>
      <c r="F25" s="31"/>
    </row>
    <row r="26" spans="1:6" ht="9.75" customHeight="1">
      <c r="A26" s="26"/>
      <c r="B26" s="27">
        <v>40</v>
      </c>
      <c r="C26" s="27"/>
      <c r="D26" s="27"/>
      <c r="E26" s="27"/>
      <c r="F26" s="31"/>
    </row>
    <row r="27" spans="1:6" ht="10.5" customHeight="1">
      <c r="A27" s="26" t="s">
        <v>511</v>
      </c>
      <c r="B27" s="27">
        <v>50</v>
      </c>
      <c r="C27" s="27"/>
      <c r="D27" s="27"/>
      <c r="E27" s="27"/>
      <c r="F27" s="31"/>
    </row>
    <row r="28" spans="1:6" ht="12" customHeight="1">
      <c r="A28" s="26" t="s">
        <v>512</v>
      </c>
      <c r="B28" s="27">
        <v>60</v>
      </c>
      <c r="C28" s="27"/>
      <c r="D28" s="27"/>
      <c r="E28" s="27"/>
      <c r="F28" s="31"/>
    </row>
    <row r="29" spans="1:6" ht="24.75" customHeight="1">
      <c r="A29" s="26" t="s">
        <v>513</v>
      </c>
      <c r="B29" s="27">
        <v>70</v>
      </c>
      <c r="C29" s="103">
        <v>915.7</v>
      </c>
      <c r="D29" s="103">
        <v>507.1</v>
      </c>
      <c r="E29" s="103">
        <v>5122.4</v>
      </c>
      <c r="F29" s="31"/>
    </row>
    <row r="30" spans="1:6" ht="24.75" customHeight="1">
      <c r="A30" s="26" t="s">
        <v>514</v>
      </c>
      <c r="B30" s="27">
        <v>80</v>
      </c>
      <c r="C30" s="103">
        <v>758.4</v>
      </c>
      <c r="D30" s="103">
        <v>336</v>
      </c>
      <c r="E30" s="103">
        <v>4662.1</v>
      </c>
      <c r="F30" s="31"/>
    </row>
    <row r="31" spans="1:6" ht="13.5" customHeight="1">
      <c r="A31" s="26" t="s">
        <v>515</v>
      </c>
      <c r="B31" s="27">
        <v>90</v>
      </c>
      <c r="C31" s="103">
        <v>376.8</v>
      </c>
      <c r="D31" s="103">
        <v>3091.2</v>
      </c>
      <c r="E31" s="103">
        <v>5174.4</v>
      </c>
      <c r="F31" s="31"/>
    </row>
    <row r="32" spans="1:6" ht="13.5" customHeight="1" hidden="1">
      <c r="A32" s="26" t="s">
        <v>516</v>
      </c>
      <c r="B32" s="27">
        <v>100</v>
      </c>
      <c r="C32" s="103"/>
      <c r="D32" s="103"/>
      <c r="E32" s="103"/>
      <c r="F32" s="31"/>
    </row>
    <row r="33" spans="1:6" ht="16.5" customHeight="1">
      <c r="A33" s="26" t="s">
        <v>687</v>
      </c>
      <c r="B33" s="27">
        <v>110</v>
      </c>
      <c r="C33" s="103">
        <v>7.5</v>
      </c>
      <c r="D33" s="103"/>
      <c r="E33" s="103">
        <v>7.5</v>
      </c>
      <c r="F33" s="31"/>
    </row>
    <row r="34" spans="1:6" ht="14.25" customHeight="1">
      <c r="A34" s="26" t="s">
        <v>682</v>
      </c>
      <c r="B34" s="27">
        <v>120</v>
      </c>
      <c r="C34" s="103">
        <v>322.2</v>
      </c>
      <c r="D34" s="103">
        <v>12.8</v>
      </c>
      <c r="E34" s="103">
        <v>379.5</v>
      </c>
      <c r="F34" s="31"/>
    </row>
    <row r="35" spans="1:6" ht="13.5" customHeight="1">
      <c r="A35" s="26" t="s">
        <v>680</v>
      </c>
      <c r="B35" s="27">
        <v>130</v>
      </c>
      <c r="C35" s="103"/>
      <c r="D35" s="103"/>
      <c r="E35" s="103">
        <v>2478.5</v>
      </c>
      <c r="F35" s="31"/>
    </row>
    <row r="36" spans="1:6" ht="23.25" customHeight="1">
      <c r="A36" s="26" t="s">
        <v>517</v>
      </c>
      <c r="B36" s="27">
        <v>140</v>
      </c>
      <c r="C36" s="103"/>
      <c r="D36" s="103"/>
      <c r="E36" s="103">
        <v>193.8</v>
      </c>
      <c r="F36" s="31"/>
    </row>
    <row r="37" spans="1:6" ht="15" customHeight="1">
      <c r="A37" s="26" t="s">
        <v>518</v>
      </c>
      <c r="B37" s="27">
        <v>150</v>
      </c>
      <c r="C37" s="103">
        <f>SUM(C28:C36)</f>
        <v>2380.6</v>
      </c>
      <c r="D37" s="103">
        <f>SUM(D28:D36)</f>
        <v>3947.1</v>
      </c>
      <c r="E37" s="103">
        <f>SUM(E28:E36)</f>
        <v>18018.2</v>
      </c>
      <c r="F37" s="103"/>
    </row>
    <row r="38" spans="1:6" ht="8.25" customHeight="1">
      <c r="A38" s="17"/>
      <c r="B38" s="29"/>
      <c r="C38" s="29"/>
      <c r="D38" s="29"/>
      <c r="E38" s="30"/>
      <c r="F38" s="31"/>
    </row>
    <row r="39" spans="1:6" s="35" customFormat="1" ht="22.5" customHeight="1">
      <c r="A39" s="98" t="s">
        <v>506</v>
      </c>
      <c r="B39" s="98" t="s">
        <v>519</v>
      </c>
      <c r="C39" s="98" t="s">
        <v>520</v>
      </c>
      <c r="D39" s="98" t="s">
        <v>506</v>
      </c>
      <c r="E39" s="98" t="s">
        <v>519</v>
      </c>
      <c r="F39" s="98" t="s">
        <v>520</v>
      </c>
    </row>
    <row r="40" spans="1:6" ht="13.5" customHeight="1">
      <c r="A40" s="189" t="s">
        <v>521</v>
      </c>
      <c r="B40" s="190">
        <v>160</v>
      </c>
      <c r="C40" s="191">
        <f>E37+D37-C37</f>
        <v>19584.7</v>
      </c>
      <c r="D40" s="33" t="s">
        <v>522</v>
      </c>
      <c r="E40" s="32">
        <v>180</v>
      </c>
      <c r="F40" s="110">
        <f>C40+C37-D37</f>
        <v>18018.2</v>
      </c>
    </row>
    <row r="41" spans="1:6" ht="13.5" customHeight="1">
      <c r="A41" s="189"/>
      <c r="B41" s="190"/>
      <c r="C41" s="191"/>
      <c r="D41" s="33" t="s">
        <v>523</v>
      </c>
      <c r="E41" s="32">
        <v>190</v>
      </c>
      <c r="F41" s="110"/>
    </row>
    <row r="42" spans="1:6" ht="12" customHeight="1">
      <c r="A42" s="189"/>
      <c r="B42" s="190"/>
      <c r="C42" s="191"/>
      <c r="D42" s="33" t="s">
        <v>524</v>
      </c>
      <c r="E42" s="32">
        <v>200</v>
      </c>
      <c r="F42" s="110"/>
    </row>
    <row r="43" spans="1:6" s="28" customFormat="1" ht="36.75">
      <c r="A43" s="188" t="s">
        <v>525</v>
      </c>
      <c r="B43" s="27">
        <v>170</v>
      </c>
      <c r="C43" s="101"/>
      <c r="D43" s="26" t="s">
        <v>526</v>
      </c>
      <c r="E43" s="27"/>
      <c r="F43" s="103"/>
    </row>
    <row r="44" spans="1:6" ht="15.75" customHeight="1">
      <c r="A44" s="188"/>
      <c r="B44" s="32"/>
      <c r="C44" s="101"/>
      <c r="D44" s="33" t="s">
        <v>527</v>
      </c>
      <c r="E44" s="32">
        <v>210</v>
      </c>
      <c r="F44" s="110"/>
    </row>
    <row r="45" spans="1:6" ht="12.75" customHeight="1">
      <c r="A45" s="188"/>
      <c r="B45" s="32"/>
      <c r="C45" s="101"/>
      <c r="D45" s="33" t="s">
        <v>528</v>
      </c>
      <c r="E45" s="32">
        <v>220</v>
      </c>
      <c r="F45" s="110"/>
    </row>
    <row r="46" spans="1:6" ht="13.5" customHeight="1">
      <c r="A46" s="33" t="s">
        <v>529</v>
      </c>
      <c r="B46" s="32">
        <v>980</v>
      </c>
      <c r="C46" s="97">
        <f>SUM(C40:C45)</f>
        <v>19584.7</v>
      </c>
      <c r="D46" s="33" t="s">
        <v>529</v>
      </c>
      <c r="E46" s="32">
        <v>980</v>
      </c>
      <c r="F46" s="110">
        <f>SUM(F40:F45)</f>
        <v>18018.2</v>
      </c>
    </row>
    <row r="47" ht="6.75" customHeight="1">
      <c r="A47" s="6"/>
    </row>
    <row r="48" spans="3:6" ht="12.75">
      <c r="C48" s="41"/>
      <c r="D48" s="41"/>
      <c r="E48" s="41"/>
      <c r="F48" s="41"/>
    </row>
    <row r="49" spans="3:6" ht="10.5" customHeight="1">
      <c r="C49" s="41"/>
      <c r="D49" s="41"/>
      <c r="E49" s="41"/>
      <c r="F49" s="41"/>
    </row>
    <row r="50" spans="1:6" ht="12.75">
      <c r="A50" s="160" t="s">
        <v>693</v>
      </c>
      <c r="B50" s="160"/>
      <c r="C50" s="160"/>
      <c r="D50" s="160"/>
      <c r="E50" s="160"/>
      <c r="F50" s="160"/>
    </row>
    <row r="51" spans="1:6" ht="12.75">
      <c r="A51" s="118" t="s">
        <v>692</v>
      </c>
      <c r="C51" s="41"/>
      <c r="D51" s="41"/>
      <c r="E51" s="41"/>
      <c r="F51" s="41"/>
    </row>
    <row r="52" spans="3:6" ht="3.75" customHeight="1">
      <c r="C52" s="41"/>
      <c r="D52" s="41"/>
      <c r="E52" s="41"/>
      <c r="F52" s="41"/>
    </row>
    <row r="53" spans="1:6" ht="12.75">
      <c r="A53" s="160" t="s">
        <v>694</v>
      </c>
      <c r="B53" s="160"/>
      <c r="C53" s="160"/>
      <c r="D53" s="160"/>
      <c r="E53" s="160"/>
      <c r="F53" s="160"/>
    </row>
    <row r="56" spans="5:6" ht="25.5" customHeight="1">
      <c r="E56" s="202" t="s">
        <v>717</v>
      </c>
      <c r="F56" s="202"/>
    </row>
  </sheetData>
  <sheetProtection/>
  <mergeCells count="22">
    <mergeCell ref="A16:E16"/>
    <mergeCell ref="E56:F56"/>
    <mergeCell ref="A21:A22"/>
    <mergeCell ref="B21:B22"/>
    <mergeCell ref="E21:E22"/>
    <mergeCell ref="D21:D22"/>
    <mergeCell ref="A50:F50"/>
    <mergeCell ref="A53:F53"/>
    <mergeCell ref="C21:C22"/>
    <mergeCell ref="A11:C11"/>
    <mergeCell ref="A1:F1"/>
    <mergeCell ref="A3:F3"/>
    <mergeCell ref="A43:A45"/>
    <mergeCell ref="A40:A42"/>
    <mergeCell ref="B40:B42"/>
    <mergeCell ref="C40:C42"/>
    <mergeCell ref="A4:C4"/>
    <mergeCell ref="A6:B6"/>
    <mergeCell ref="A7:B7"/>
    <mergeCell ref="A8:C8"/>
    <mergeCell ref="A9:C9"/>
    <mergeCell ref="A10:C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CHOBANYAN</cp:lastModifiedBy>
  <cp:lastPrinted>2017-03-20T12:53:23Z</cp:lastPrinted>
  <dcterms:created xsi:type="dcterms:W3CDTF">1996-10-08T23:32:33Z</dcterms:created>
  <dcterms:modified xsi:type="dcterms:W3CDTF">2017-03-20T12:56:09Z</dcterms:modified>
  <cp:category/>
  <cp:version/>
  <cp:contentType/>
  <cp:contentStatus/>
</cp:coreProperties>
</file>